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Causas" sheetId="2" state="visible" r:id="rId2"/>
    <sheet xmlns:r="http://schemas.openxmlformats.org/officeDocument/2006/relationships" name="Paradas" sheetId="3" state="visible" r:id="rId3"/>
    <sheet xmlns:r="http://schemas.openxmlformats.org/officeDocument/2006/relationships" name="Pare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0000"/>
  </numFmts>
  <fonts count="12">
    <font>
      <name val="Calibri"/>
      <family val="2"/>
      <color theme="1"/>
      <sz val="11"/>
      <scheme val="minor"/>
    </font>
    <font>
      <name val="Arial"/>
      <b val="1"/>
      <sz val="20"/>
    </font>
    <font>
      <name val="Arial"/>
      <color rgb="004B5563"/>
      <sz val="10"/>
    </font>
    <font>
      <name val="Arial"/>
      <sz val="11"/>
    </font>
    <font>
      <name val="Arial"/>
      <b val="1"/>
      <sz val="12"/>
    </font>
    <font>
      <name val="Arial"/>
      <color rgb="001F6FFF"/>
      <sz val="10"/>
      <u val="single"/>
    </font>
    <font>
      <name val="Arial"/>
      <b val="1"/>
      <sz val="14"/>
    </font>
    <font>
      <name val="Arial"/>
      <b val="1"/>
      <sz val="10"/>
    </font>
    <font>
      <name val="Arial"/>
      <color rgb="000000FF"/>
      <sz val="10"/>
    </font>
    <font>
      <name val="Arial"/>
      <color rgb="004B5563"/>
      <sz val="9"/>
    </font>
    <font>
      <name val="Arial"/>
      <sz val="10"/>
    </font>
    <font>
      <name val="Arial"/>
      <i val="1"/>
      <color rgb="004B5563"/>
      <sz val="9"/>
    </font>
  </fonts>
  <fills count="5">
    <fill>
      <patternFill/>
    </fill>
    <fill>
      <patternFill patternType="gray125"/>
    </fill>
    <fill>
      <patternFill patternType="solid">
        <fgColor rgb="00E8ECF2"/>
      </patternFill>
    </fill>
    <fill>
      <patternFill patternType="solid">
        <fgColor rgb="00FFF6CC"/>
      </patternFill>
    </fill>
    <fill>
      <patternFill patternType="solid">
        <fgColor rgb="00F3F6FA"/>
      </patternFill>
    </fill>
  </fills>
  <borders count="3">
    <border>
      <left/>
      <right/>
      <top/>
      <bottom/>
      <diagonal/>
    </border>
    <border>
      <left style="thin">
        <color rgb="00C9D1DD"/>
      </left>
      <right style="thin">
        <color rgb="00C9D1DD"/>
      </right>
      <top style="thin">
        <color rgb="00C9D1DD"/>
      </top>
      <bottom style="thin">
        <color rgb="00C9D1DD"/>
      </bottom>
    </border>
    <border/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2" applyAlignment="1" pivotButton="0" quotePrefix="0" xfId="0">
      <alignment vertical="center"/>
    </xf>
    <xf numFmtId="0" fontId="7" fillId="2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center" wrapText="1"/>
    </xf>
    <xf numFmtId="0" fontId="7" fillId="2" borderId="1" applyAlignment="1" pivotButton="0" quotePrefix="0" xfId="0">
      <alignment horizontal="center" vertical="center"/>
    </xf>
    <xf numFmtId="165" fontId="8" fillId="3" borderId="1" applyAlignment="1" pivotButton="0" quotePrefix="0" xfId="0">
      <alignment vertical="center" wrapText="1"/>
    </xf>
    <xf numFmtId="1" fontId="8" fillId="3" borderId="1" applyAlignment="1" pivotButton="0" quotePrefix="0" xfId="0">
      <alignment horizontal="center"/>
    </xf>
    <xf numFmtId="0" fontId="9" fillId="2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center"/>
    </xf>
    <xf numFmtId="0" fontId="10" fillId="4" borderId="1" applyAlignment="1" pivotButton="0" quotePrefix="0" xfId="0">
      <alignment vertical="center" wrapText="1"/>
    </xf>
    <xf numFmtId="1" fontId="10" fillId="4" borderId="1" applyAlignment="1" pivotButton="0" quotePrefix="0" xfId="0">
      <alignment horizontal="center"/>
    </xf>
    <xf numFmtId="9" fontId="10" fillId="4" borderId="1" applyAlignment="1" pivotButton="0" quotePrefix="0" xfId="0">
      <alignment horizontal="center"/>
    </xf>
    <xf numFmtId="0" fontId="10" fillId="0" borderId="1" applyAlignment="1" pivotButton="0" quotePrefix="0" xfId="0">
      <alignment vertical="center" wrapText="1"/>
    </xf>
    <xf numFmtId="1" fontId="10" fillId="0" borderId="1" applyAlignment="1" pivotButton="0" quotePrefix="0" xfId="0">
      <alignment vertical="center" wrapText="1"/>
    </xf>
    <xf numFmtId="166" fontId="10" fillId="0" borderId="1" applyAlignment="1" pivotButton="0" quotePrefix="0" xfId="0">
      <alignment vertical="center" wrapText="1"/>
    </xf>
    <xf numFmtId="1" fontId="7" fillId="4" borderId="1" applyAlignment="1" pivotButton="0" quotePrefix="0" xfId="0">
      <alignment horizontal="center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Minutos de parada por causa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'Pareto'!C3</f>
            </strRef>
          </tx>
          <spPr>
            <a:ln xmlns:a="http://schemas.openxmlformats.org/drawingml/2006/main">
              <a:prstDash val="solid"/>
            </a:ln>
          </spPr>
          <cat>
            <numRef>
              <f>'Pareto'!$B$4:$B$11</f>
            </numRef>
          </cat>
          <val>
            <numRef>
              <f>'Pareto'!$C$4:$C$11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'Pareto'!F3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'Pareto'!$F$4:$F$11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Minutos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  <max val="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 acumulado</a:t>
                </a:r>
              </a:p>
            </rich>
          </tx>
        </title>
        <numFmt formatCode="0%" sourceLinked="0"/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tailerly.com/contacto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Pareto de paradas</t>
        </is>
      </c>
    </row>
    <row r="3">
      <c r="B3" s="2" t="inlineStr">
        <is>
          <t>Gratis, sin registro. Hecha por Detailerly.</t>
        </is>
      </c>
    </row>
    <row r="4">
      <c r="B4" s="3" t="inlineStr"/>
    </row>
    <row r="5">
      <c r="B5" s="4" t="inlineStr">
        <is>
          <t>Para qué sirve</t>
        </is>
      </c>
    </row>
    <row r="6">
      <c r="B6" s="3" t="inlineStr">
        <is>
          <t>Casi siempre, dos o tres causas se llevan la mayor parte del tiempo de parada. Esta plantilla las ordena solas</t>
        </is>
      </c>
    </row>
    <row r="7">
      <c r="B7" s="3" t="inlineStr">
        <is>
          <t>de más a menos minutos y dibuja el gráfico de Pareto, para saber por cuál empezar.</t>
        </is>
      </c>
    </row>
    <row r="8">
      <c r="B8" s="3" t="inlineStr"/>
    </row>
    <row r="9">
      <c r="B9" s="4" t="inlineStr">
        <is>
          <t>Cómo se rellena</t>
        </is>
      </c>
    </row>
    <row r="10">
      <c r="B10" s="3" t="inlineStr">
        <is>
          <t>1. Hoja «Paradas»: una fila por parada, con fecha, máquina, causa (del desplegable) y minutos. Las filas de ejemplo, bórralas.</t>
        </is>
      </c>
    </row>
    <row r="11">
      <c r="B11" s="3" t="inlineStr">
        <is>
          <t>2. Hoja «Causas»: cambia la lista de causas si quieres. Mejor pocas y siempre las mismas.</t>
        </is>
      </c>
    </row>
    <row r="12">
      <c r="B12" s="3" t="inlineStr">
        <is>
          <t>3. Hoja «Pareto»: se ordena y se dibuja sola. No hay que tocar nada.</t>
        </is>
      </c>
    </row>
    <row r="13">
      <c r="B13" s="3" t="inlineStr"/>
    </row>
    <row r="14">
      <c r="B14" s="4" t="inlineStr">
        <is>
          <t>Cómo leerla</t>
        </is>
      </c>
    </row>
    <row r="15">
      <c r="B15" s="3" t="inlineStr">
        <is>
          <t>• Las causas de arriba son las que más minutos se llevan. La columna «% acumulado» dice cuánto suman entre todas.</t>
        </is>
      </c>
    </row>
    <row r="16">
      <c r="B16" s="3" t="inlineStr">
        <is>
          <t>• Ataca solo la primera, mide un mes más con el mismo criterio y mira si ha bajado.</t>
        </is>
      </c>
    </row>
    <row r="17">
      <c r="B17" s="3" t="inlineStr">
        <is>
          <t>• Ordena por minutos, no por número de paradas: un atasco de 2 minutos 30 veces pesa más que una avería al mes.</t>
        </is>
      </c>
    </row>
    <row r="18">
      <c r="B18" s="3" t="inlineStr"/>
    </row>
    <row r="19">
      <c r="B19" s="5" t="inlineStr">
        <is>
          <t>¿Y si las paradas se apuntaran solas, con su vídeo? detailerly.com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32" customWidth="1" min="1" max="1"/>
  </cols>
  <sheetData>
    <row r="1">
      <c r="A1" s="6" t="inlineStr">
        <is>
          <t>Causas de parada</t>
        </is>
      </c>
    </row>
    <row r="3">
      <c r="A3" s="7" t="inlineStr">
        <is>
          <t>Causa</t>
        </is>
      </c>
    </row>
    <row r="4">
      <c r="A4" s="8" t="inlineStr">
        <is>
          <t>Avería</t>
        </is>
      </c>
    </row>
    <row r="5">
      <c r="A5" s="8" t="inlineStr">
        <is>
          <t>Atasco</t>
        </is>
      </c>
    </row>
    <row r="6">
      <c r="A6" s="8" t="inlineStr">
        <is>
          <t>Sensor o fotocélula</t>
        </is>
      </c>
    </row>
    <row r="7">
      <c r="A7" s="8" t="inlineStr">
        <is>
          <t>Falta de material</t>
        </is>
      </c>
    </row>
    <row r="8">
      <c r="A8" s="8" t="inlineStr">
        <is>
          <t>Cambio de formato</t>
        </is>
      </c>
    </row>
    <row r="9">
      <c r="A9" s="8" t="inlineStr">
        <is>
          <t>Ajuste</t>
        </is>
      </c>
    </row>
    <row r="10">
      <c r="A10" s="8" t="inlineStr">
        <is>
          <t>Limpieza</t>
        </is>
      </c>
    </row>
    <row r="11">
      <c r="A11" s="8" t="inlineStr">
        <is>
          <t>Espera al puesto anterior</t>
        </is>
      </c>
    </row>
    <row r="12">
      <c r="A12" s="8" t="inlineStr">
        <is>
          <t>Falta de personal</t>
        </is>
      </c>
    </row>
    <row r="13">
      <c r="A13" s="8" t="inlineStr">
        <is>
          <t>Calidad o retrabajo</t>
        </is>
      </c>
    </row>
    <row r="14">
      <c r="A14" s="8" t="inlineStr">
        <is>
          <t>Otros</t>
        </is>
      </c>
    </row>
    <row r="15">
      <c r="A15" s="8" t="n"/>
    </row>
    <row r="16">
      <c r="A16" s="8" t="n"/>
    </row>
    <row r="17">
      <c r="A17" s="8" t="n"/>
    </row>
    <row r="18">
      <c r="A18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8" customWidth="1" min="3" max="3"/>
    <col width="11" customWidth="1" min="4" max="4"/>
  </cols>
  <sheetData>
    <row r="1">
      <c r="A1" s="9" t="inlineStr">
        <is>
          <t>Fecha</t>
        </is>
      </c>
      <c r="B1" s="9" t="inlineStr">
        <is>
          <t>Máquina o puesto</t>
        </is>
      </c>
      <c r="C1" s="9" t="inlineStr">
        <is>
          <t>Causa</t>
        </is>
      </c>
      <c r="D1" s="9" t="inlineStr">
        <is>
          <t>Minutos</t>
        </is>
      </c>
    </row>
    <row r="2">
      <c r="A2" s="10" t="n">
        <v>46296</v>
      </c>
      <c r="B2" s="8" t="inlineStr">
        <is>
          <t>Envasadora 1</t>
        </is>
      </c>
      <c r="C2" s="8" t="inlineStr">
        <is>
          <t>Atasco</t>
        </is>
      </c>
      <c r="D2" s="11" t="n">
        <v>3</v>
      </c>
    </row>
    <row r="3">
      <c r="A3" s="10" t="n">
        <v>46296</v>
      </c>
      <c r="B3" s="8" t="inlineStr">
        <is>
          <t>Envasadora 2</t>
        </is>
      </c>
      <c r="C3" s="8" t="inlineStr">
        <is>
          <t>Avería</t>
        </is>
      </c>
      <c r="D3" s="11" t="n">
        <v>25</v>
      </c>
    </row>
    <row r="4">
      <c r="A4" s="10" t="n">
        <v>46296</v>
      </c>
      <c r="B4" s="8" t="inlineStr">
        <is>
          <t>Envasadora 1</t>
        </is>
      </c>
      <c r="C4" s="8" t="inlineStr">
        <is>
          <t>Atasco</t>
        </is>
      </c>
      <c r="D4" s="11" t="n">
        <v>2</v>
      </c>
    </row>
    <row r="5">
      <c r="A5" s="10" t="n">
        <v>46297</v>
      </c>
      <c r="B5" s="8" t="inlineStr">
        <is>
          <t>Envasadora 2</t>
        </is>
      </c>
      <c r="C5" s="8" t="inlineStr">
        <is>
          <t>Cambio de formato</t>
        </is>
      </c>
      <c r="D5" s="11" t="n">
        <v>18</v>
      </c>
    </row>
    <row r="6">
      <c r="A6" s="10" t="n">
        <v>46297</v>
      </c>
      <c r="B6" s="8" t="inlineStr">
        <is>
          <t>Envasadora 1</t>
        </is>
      </c>
      <c r="C6" s="8" t="inlineStr">
        <is>
          <t>Sensor o fotocélula</t>
        </is>
      </c>
      <c r="D6" s="11" t="n">
        <v>2</v>
      </c>
    </row>
    <row r="7">
      <c r="A7" s="10" t="n">
        <v>46297</v>
      </c>
      <c r="B7" s="8" t="inlineStr">
        <is>
          <t>Envasadora 2</t>
        </is>
      </c>
      <c r="C7" s="8" t="inlineStr">
        <is>
          <t>Atasco</t>
        </is>
      </c>
      <c r="D7" s="11" t="n">
        <v>4</v>
      </c>
    </row>
    <row r="8">
      <c r="A8" s="10" t="n">
        <v>46298</v>
      </c>
      <c r="B8" s="8" t="inlineStr">
        <is>
          <t>Envasadora 1</t>
        </is>
      </c>
      <c r="C8" s="8" t="inlineStr">
        <is>
          <t>Falta de material</t>
        </is>
      </c>
      <c r="D8" s="11" t="n">
        <v>6</v>
      </c>
    </row>
    <row r="9">
      <c r="A9" s="10" t="n">
        <v>46298</v>
      </c>
      <c r="B9" s="8" t="inlineStr">
        <is>
          <t>Envasadora 2</t>
        </is>
      </c>
      <c r="C9" s="8" t="inlineStr">
        <is>
          <t>Atasco</t>
        </is>
      </c>
      <c r="D9" s="11" t="n">
        <v>3</v>
      </c>
    </row>
    <row r="10">
      <c r="A10" s="10" t="n">
        <v>46298</v>
      </c>
      <c r="B10" s="8" t="inlineStr">
        <is>
          <t>Envasadora 1</t>
        </is>
      </c>
      <c r="C10" s="8" t="inlineStr">
        <is>
          <t>Ajuste</t>
        </is>
      </c>
      <c r="D10" s="11" t="n">
        <v>5</v>
      </c>
    </row>
    <row r="11">
      <c r="A11" s="10" t="n">
        <v>46299</v>
      </c>
      <c r="B11" s="8" t="inlineStr">
        <is>
          <t>Envasadora 2</t>
        </is>
      </c>
      <c r="C11" s="8" t="inlineStr">
        <is>
          <t>Sensor o fotocélula</t>
        </is>
      </c>
      <c r="D11" s="11" t="n">
        <v>3</v>
      </c>
    </row>
    <row r="12">
      <c r="A12" s="10" t="n">
        <v>46299</v>
      </c>
      <c r="B12" s="8" t="inlineStr">
        <is>
          <t>Envasadora 1</t>
        </is>
      </c>
      <c r="C12" s="8" t="inlineStr">
        <is>
          <t>Atasco</t>
        </is>
      </c>
      <c r="D12" s="11" t="n">
        <v>2</v>
      </c>
    </row>
    <row r="13">
      <c r="A13" s="10" t="n">
        <v>46299</v>
      </c>
      <c r="B13" s="8" t="inlineStr">
        <is>
          <t>Envasadora 2</t>
        </is>
      </c>
      <c r="C13" s="8" t="inlineStr">
        <is>
          <t>Cambio de formato</t>
        </is>
      </c>
      <c r="D13" s="11" t="n">
        <v>22</v>
      </c>
    </row>
    <row r="14">
      <c r="A14" s="10" t="n">
        <v>46300</v>
      </c>
      <c r="B14" s="8" t="inlineStr">
        <is>
          <t>Envasadora 1</t>
        </is>
      </c>
      <c r="C14" s="8" t="inlineStr">
        <is>
          <t>Limpieza</t>
        </is>
      </c>
      <c r="D14" s="11" t="n">
        <v>10</v>
      </c>
    </row>
    <row r="15">
      <c r="A15" s="10" t="n">
        <v>46300</v>
      </c>
      <c r="B15" s="8" t="inlineStr">
        <is>
          <t>Envasadora 2</t>
        </is>
      </c>
      <c r="C15" s="8" t="inlineStr">
        <is>
          <t>Atasco</t>
        </is>
      </c>
      <c r="D15" s="11" t="n">
        <v>3</v>
      </c>
    </row>
    <row r="16">
      <c r="A16" s="10" t="n">
        <v>46300</v>
      </c>
      <c r="B16" s="8" t="inlineStr">
        <is>
          <t>Envasadora 1</t>
        </is>
      </c>
      <c r="C16" s="8" t="inlineStr">
        <is>
          <t>Falta de material</t>
        </is>
      </c>
      <c r="D16" s="11" t="n">
        <v>8</v>
      </c>
    </row>
    <row r="17">
      <c r="A17" s="10" t="n">
        <v>46301</v>
      </c>
      <c r="B17" s="8" t="inlineStr">
        <is>
          <t>Envasadora 2</t>
        </is>
      </c>
      <c r="C17" s="8" t="inlineStr">
        <is>
          <t>Sensor o fotocélula</t>
        </is>
      </c>
      <c r="D17" s="11" t="n">
        <v>2</v>
      </c>
    </row>
    <row r="18">
      <c r="A18" s="10" t="n">
        <v>46301</v>
      </c>
      <c r="B18" s="8" t="inlineStr">
        <is>
          <t>Envasadora 1</t>
        </is>
      </c>
      <c r="C18" s="8" t="inlineStr">
        <is>
          <t>Atasco</t>
        </is>
      </c>
      <c r="D18" s="11" t="n">
        <v>5</v>
      </c>
    </row>
    <row r="19">
      <c r="A19" s="10" t="n">
        <v>46301</v>
      </c>
      <c r="B19" s="8" t="inlineStr">
        <is>
          <t>Envasadora 2</t>
        </is>
      </c>
      <c r="C19" s="8" t="inlineStr">
        <is>
          <t>Avería</t>
        </is>
      </c>
      <c r="D19" s="11" t="n">
        <v>12</v>
      </c>
    </row>
    <row r="20">
      <c r="A20" s="10" t="n">
        <v>46302</v>
      </c>
      <c r="B20" s="8" t="inlineStr">
        <is>
          <t>Envasadora 1</t>
        </is>
      </c>
      <c r="C20" s="8" t="inlineStr">
        <is>
          <t>Ajuste</t>
        </is>
      </c>
      <c r="D20" s="11" t="n">
        <v>4</v>
      </c>
    </row>
    <row r="21">
      <c r="A21" s="10" t="n">
        <v>46302</v>
      </c>
      <c r="B21" s="8" t="inlineStr">
        <is>
          <t>Envasadora 2</t>
        </is>
      </c>
      <c r="C21" s="8" t="inlineStr">
        <is>
          <t>Atasco</t>
        </is>
      </c>
      <c r="D21" s="11" t="n">
        <v>2</v>
      </c>
    </row>
    <row r="22">
      <c r="A22" s="10" t="n"/>
      <c r="B22" s="8" t="n"/>
      <c r="C22" s="8" t="n"/>
      <c r="D22" s="11" t="n"/>
    </row>
    <row r="23">
      <c r="A23" s="10" t="n"/>
      <c r="B23" s="8" t="n"/>
      <c r="C23" s="8" t="n"/>
      <c r="D23" s="11" t="n"/>
    </row>
    <row r="24">
      <c r="A24" s="10" t="n"/>
      <c r="B24" s="8" t="n"/>
      <c r="C24" s="8" t="n"/>
      <c r="D24" s="11" t="n"/>
    </row>
    <row r="25">
      <c r="A25" s="10" t="n"/>
      <c r="B25" s="8" t="n"/>
      <c r="C25" s="8" t="n"/>
      <c r="D25" s="11" t="n"/>
    </row>
    <row r="26">
      <c r="A26" s="10" t="n"/>
      <c r="B26" s="8" t="n"/>
      <c r="C26" s="8" t="n"/>
      <c r="D26" s="11" t="n"/>
    </row>
    <row r="27">
      <c r="A27" s="10" t="n"/>
      <c r="B27" s="8" t="n"/>
      <c r="C27" s="8" t="n"/>
      <c r="D27" s="11" t="n"/>
    </row>
    <row r="28">
      <c r="A28" s="10" t="n"/>
      <c r="B28" s="8" t="n"/>
      <c r="C28" s="8" t="n"/>
      <c r="D28" s="11" t="n"/>
    </row>
    <row r="29">
      <c r="A29" s="10" t="n"/>
      <c r="B29" s="8" t="n"/>
      <c r="C29" s="8" t="n"/>
      <c r="D29" s="11" t="n"/>
    </row>
    <row r="30">
      <c r="A30" s="10" t="n"/>
      <c r="B30" s="8" t="n"/>
      <c r="C30" s="8" t="n"/>
      <c r="D30" s="11" t="n"/>
    </row>
    <row r="31">
      <c r="A31" s="10" t="n"/>
      <c r="B31" s="8" t="n"/>
      <c r="C31" s="8" t="n"/>
      <c r="D31" s="11" t="n"/>
    </row>
    <row r="32">
      <c r="A32" s="10" t="n"/>
      <c r="B32" s="8" t="n"/>
      <c r="C32" s="8" t="n"/>
      <c r="D32" s="11" t="n"/>
    </row>
    <row r="33">
      <c r="A33" s="10" t="n"/>
      <c r="B33" s="8" t="n"/>
      <c r="C33" s="8" t="n"/>
      <c r="D33" s="11" t="n"/>
    </row>
    <row r="34">
      <c r="A34" s="10" t="n"/>
      <c r="B34" s="8" t="n"/>
      <c r="C34" s="8" t="n"/>
      <c r="D34" s="11" t="n"/>
    </row>
    <row r="35">
      <c r="A35" s="10" t="n"/>
      <c r="B35" s="8" t="n"/>
      <c r="C35" s="8" t="n"/>
      <c r="D35" s="11" t="n"/>
    </row>
    <row r="36">
      <c r="A36" s="10" t="n"/>
      <c r="B36" s="8" t="n"/>
      <c r="C36" s="8" t="n"/>
      <c r="D36" s="11" t="n"/>
    </row>
    <row r="37">
      <c r="A37" s="10" t="n"/>
      <c r="B37" s="8" t="n"/>
      <c r="C37" s="8" t="n"/>
      <c r="D37" s="11" t="n"/>
    </row>
    <row r="38">
      <c r="A38" s="10" t="n"/>
      <c r="B38" s="8" t="n"/>
      <c r="C38" s="8" t="n"/>
      <c r="D38" s="11" t="n"/>
    </row>
    <row r="39">
      <c r="A39" s="10" t="n"/>
      <c r="B39" s="8" t="n"/>
      <c r="C39" s="8" t="n"/>
      <c r="D39" s="11" t="n"/>
    </row>
    <row r="40">
      <c r="A40" s="10" t="n"/>
      <c r="B40" s="8" t="n"/>
      <c r="C40" s="8" t="n"/>
      <c r="D40" s="11" t="n"/>
    </row>
    <row r="41">
      <c r="A41" s="10" t="n"/>
      <c r="B41" s="8" t="n"/>
      <c r="C41" s="8" t="n"/>
      <c r="D41" s="11" t="n"/>
    </row>
    <row r="42">
      <c r="A42" s="10" t="n"/>
      <c r="B42" s="8" t="n"/>
      <c r="C42" s="8" t="n"/>
      <c r="D42" s="11" t="n"/>
    </row>
    <row r="43">
      <c r="A43" s="10" t="n"/>
      <c r="B43" s="8" t="n"/>
      <c r="C43" s="8" t="n"/>
      <c r="D43" s="11" t="n"/>
    </row>
    <row r="44">
      <c r="A44" s="10" t="n"/>
      <c r="B44" s="8" t="n"/>
      <c r="C44" s="8" t="n"/>
      <c r="D44" s="11" t="n"/>
    </row>
    <row r="45">
      <c r="A45" s="10" t="n"/>
      <c r="B45" s="8" t="n"/>
      <c r="C45" s="8" t="n"/>
      <c r="D45" s="11" t="n"/>
    </row>
    <row r="46">
      <c r="A46" s="10" t="n"/>
      <c r="B46" s="8" t="n"/>
      <c r="C46" s="8" t="n"/>
      <c r="D46" s="11" t="n"/>
    </row>
    <row r="47">
      <c r="A47" s="10" t="n"/>
      <c r="B47" s="8" t="n"/>
      <c r="C47" s="8" t="n"/>
      <c r="D47" s="11" t="n"/>
    </row>
    <row r="48">
      <c r="A48" s="10" t="n"/>
      <c r="B48" s="8" t="n"/>
      <c r="C48" s="8" t="n"/>
      <c r="D48" s="11" t="n"/>
    </row>
    <row r="49">
      <c r="A49" s="10" t="n"/>
      <c r="B49" s="8" t="n"/>
      <c r="C49" s="8" t="n"/>
      <c r="D49" s="11" t="n"/>
    </row>
    <row r="50">
      <c r="A50" s="10" t="n"/>
      <c r="B50" s="8" t="n"/>
      <c r="C50" s="8" t="n"/>
      <c r="D50" s="11" t="n"/>
    </row>
    <row r="51">
      <c r="A51" s="10" t="n"/>
      <c r="B51" s="8" t="n"/>
      <c r="C51" s="8" t="n"/>
      <c r="D51" s="11" t="n"/>
    </row>
    <row r="52">
      <c r="A52" s="10" t="n"/>
      <c r="B52" s="8" t="n"/>
      <c r="C52" s="8" t="n"/>
      <c r="D52" s="11" t="n"/>
    </row>
    <row r="53">
      <c r="A53" s="10" t="n"/>
      <c r="B53" s="8" t="n"/>
      <c r="C53" s="8" t="n"/>
      <c r="D53" s="11" t="n"/>
    </row>
    <row r="54">
      <c r="A54" s="10" t="n"/>
      <c r="B54" s="8" t="n"/>
      <c r="C54" s="8" t="n"/>
      <c r="D54" s="11" t="n"/>
    </row>
    <row r="55">
      <c r="A55" s="10" t="n"/>
      <c r="B55" s="8" t="n"/>
      <c r="C55" s="8" t="n"/>
      <c r="D55" s="11" t="n"/>
    </row>
    <row r="56">
      <c r="A56" s="10" t="n"/>
      <c r="B56" s="8" t="n"/>
      <c r="C56" s="8" t="n"/>
      <c r="D56" s="11" t="n"/>
    </row>
    <row r="57">
      <c r="A57" s="10" t="n"/>
      <c r="B57" s="8" t="n"/>
      <c r="C57" s="8" t="n"/>
      <c r="D57" s="11" t="n"/>
    </row>
    <row r="58">
      <c r="A58" s="10" t="n"/>
      <c r="B58" s="8" t="n"/>
      <c r="C58" s="8" t="n"/>
      <c r="D58" s="11" t="n"/>
    </row>
    <row r="59">
      <c r="A59" s="10" t="n"/>
      <c r="B59" s="8" t="n"/>
      <c r="C59" s="8" t="n"/>
      <c r="D59" s="11" t="n"/>
    </row>
    <row r="60">
      <c r="A60" s="10" t="n"/>
      <c r="B60" s="8" t="n"/>
      <c r="C60" s="8" t="n"/>
      <c r="D60" s="11" t="n"/>
    </row>
    <row r="61">
      <c r="A61" s="10" t="n"/>
      <c r="B61" s="8" t="n"/>
      <c r="C61" s="8" t="n"/>
      <c r="D61" s="11" t="n"/>
    </row>
    <row r="62">
      <c r="A62" s="10" t="n"/>
      <c r="B62" s="8" t="n"/>
      <c r="C62" s="8" t="n"/>
      <c r="D62" s="11" t="n"/>
    </row>
    <row r="63">
      <c r="A63" s="10" t="n"/>
      <c r="B63" s="8" t="n"/>
      <c r="C63" s="8" t="n"/>
      <c r="D63" s="11" t="n"/>
    </row>
    <row r="64">
      <c r="A64" s="10" t="n"/>
      <c r="B64" s="8" t="n"/>
      <c r="C64" s="8" t="n"/>
      <c r="D64" s="11" t="n"/>
    </row>
    <row r="65">
      <c r="A65" s="10" t="n"/>
      <c r="B65" s="8" t="n"/>
      <c r="C65" s="8" t="n"/>
      <c r="D65" s="11" t="n"/>
    </row>
    <row r="66">
      <c r="A66" s="10" t="n"/>
      <c r="B66" s="8" t="n"/>
      <c r="C66" s="8" t="n"/>
      <c r="D66" s="11" t="n"/>
    </row>
    <row r="67">
      <c r="A67" s="10" t="n"/>
      <c r="B67" s="8" t="n"/>
      <c r="C67" s="8" t="n"/>
      <c r="D67" s="11" t="n"/>
    </row>
    <row r="68">
      <c r="A68" s="10" t="n"/>
      <c r="B68" s="8" t="n"/>
      <c r="C68" s="8" t="n"/>
      <c r="D68" s="11" t="n"/>
    </row>
    <row r="69">
      <c r="A69" s="10" t="n"/>
      <c r="B69" s="8" t="n"/>
      <c r="C69" s="8" t="n"/>
      <c r="D69" s="11" t="n"/>
    </row>
    <row r="70">
      <c r="A70" s="10" t="n"/>
      <c r="B70" s="8" t="n"/>
      <c r="C70" s="8" t="n"/>
      <c r="D70" s="11" t="n"/>
    </row>
    <row r="71">
      <c r="A71" s="10" t="n"/>
      <c r="B71" s="8" t="n"/>
      <c r="C71" s="8" t="n"/>
      <c r="D71" s="11" t="n"/>
    </row>
    <row r="72">
      <c r="A72" s="10" t="n"/>
      <c r="B72" s="8" t="n"/>
      <c r="C72" s="8" t="n"/>
      <c r="D72" s="11" t="n"/>
    </row>
    <row r="73">
      <c r="A73" s="10" t="n"/>
      <c r="B73" s="8" t="n"/>
      <c r="C73" s="8" t="n"/>
      <c r="D73" s="11" t="n"/>
    </row>
    <row r="74">
      <c r="A74" s="10" t="n"/>
      <c r="B74" s="8" t="n"/>
      <c r="C74" s="8" t="n"/>
      <c r="D74" s="11" t="n"/>
    </row>
    <row r="75">
      <c r="A75" s="10" t="n"/>
      <c r="B75" s="8" t="n"/>
      <c r="C75" s="8" t="n"/>
      <c r="D75" s="11" t="n"/>
    </row>
    <row r="76">
      <c r="A76" s="10" t="n"/>
      <c r="B76" s="8" t="n"/>
      <c r="C76" s="8" t="n"/>
      <c r="D76" s="11" t="n"/>
    </row>
    <row r="77">
      <c r="A77" s="10" t="n"/>
      <c r="B77" s="8" t="n"/>
      <c r="C77" s="8" t="n"/>
      <c r="D77" s="11" t="n"/>
    </row>
    <row r="78">
      <c r="A78" s="10" t="n"/>
      <c r="B78" s="8" t="n"/>
      <c r="C78" s="8" t="n"/>
      <c r="D78" s="11" t="n"/>
    </row>
    <row r="79">
      <c r="A79" s="10" t="n"/>
      <c r="B79" s="8" t="n"/>
      <c r="C79" s="8" t="n"/>
      <c r="D79" s="11" t="n"/>
    </row>
    <row r="80">
      <c r="A80" s="10" t="n"/>
      <c r="B80" s="8" t="n"/>
      <c r="C80" s="8" t="n"/>
      <c r="D80" s="11" t="n"/>
    </row>
    <row r="81">
      <c r="A81" s="10" t="n"/>
      <c r="B81" s="8" t="n"/>
      <c r="C81" s="8" t="n"/>
      <c r="D81" s="11" t="n"/>
    </row>
    <row r="82">
      <c r="A82" s="10" t="n"/>
      <c r="B82" s="8" t="n"/>
      <c r="C82" s="8" t="n"/>
      <c r="D82" s="11" t="n"/>
    </row>
    <row r="83">
      <c r="A83" s="10" t="n"/>
      <c r="B83" s="8" t="n"/>
      <c r="C83" s="8" t="n"/>
      <c r="D83" s="11" t="n"/>
    </row>
    <row r="84">
      <c r="A84" s="10" t="n"/>
      <c r="B84" s="8" t="n"/>
      <c r="C84" s="8" t="n"/>
      <c r="D84" s="11" t="n"/>
    </row>
    <row r="85">
      <c r="A85" s="10" t="n"/>
      <c r="B85" s="8" t="n"/>
      <c r="C85" s="8" t="n"/>
      <c r="D85" s="11" t="n"/>
    </row>
    <row r="86">
      <c r="A86" s="10" t="n"/>
      <c r="B86" s="8" t="n"/>
      <c r="C86" s="8" t="n"/>
      <c r="D86" s="11" t="n"/>
    </row>
    <row r="87">
      <c r="A87" s="10" t="n"/>
      <c r="B87" s="8" t="n"/>
      <c r="C87" s="8" t="n"/>
      <c r="D87" s="11" t="n"/>
    </row>
    <row r="88">
      <c r="A88" s="10" t="n"/>
      <c r="B88" s="8" t="n"/>
      <c r="C88" s="8" t="n"/>
      <c r="D88" s="11" t="n"/>
    </row>
    <row r="89">
      <c r="A89" s="10" t="n"/>
      <c r="B89" s="8" t="n"/>
      <c r="C89" s="8" t="n"/>
      <c r="D89" s="11" t="n"/>
    </row>
    <row r="90">
      <c r="A90" s="10" t="n"/>
      <c r="B90" s="8" t="n"/>
      <c r="C90" s="8" t="n"/>
      <c r="D90" s="11" t="n"/>
    </row>
    <row r="91">
      <c r="A91" s="10" t="n"/>
      <c r="B91" s="8" t="n"/>
      <c r="C91" s="8" t="n"/>
      <c r="D91" s="11" t="n"/>
    </row>
    <row r="92">
      <c r="A92" s="10" t="n"/>
      <c r="B92" s="8" t="n"/>
      <c r="C92" s="8" t="n"/>
      <c r="D92" s="11" t="n"/>
    </row>
    <row r="93">
      <c r="A93" s="10" t="n"/>
      <c r="B93" s="8" t="n"/>
      <c r="C93" s="8" t="n"/>
      <c r="D93" s="11" t="n"/>
    </row>
    <row r="94">
      <c r="A94" s="10" t="n"/>
      <c r="B94" s="8" t="n"/>
      <c r="C94" s="8" t="n"/>
      <c r="D94" s="11" t="n"/>
    </row>
    <row r="95">
      <c r="A95" s="10" t="n"/>
      <c r="B95" s="8" t="n"/>
      <c r="C95" s="8" t="n"/>
      <c r="D95" s="11" t="n"/>
    </row>
    <row r="96">
      <c r="A96" s="10" t="n"/>
      <c r="B96" s="8" t="n"/>
      <c r="C96" s="8" t="n"/>
      <c r="D96" s="11" t="n"/>
    </row>
    <row r="97">
      <c r="A97" s="10" t="n"/>
      <c r="B97" s="8" t="n"/>
      <c r="C97" s="8" t="n"/>
      <c r="D97" s="11" t="n"/>
    </row>
    <row r="98">
      <c r="A98" s="10" t="n"/>
      <c r="B98" s="8" t="n"/>
      <c r="C98" s="8" t="n"/>
      <c r="D98" s="11" t="n"/>
    </row>
    <row r="99">
      <c r="A99" s="10" t="n"/>
      <c r="B99" s="8" t="n"/>
      <c r="C99" s="8" t="n"/>
      <c r="D99" s="11" t="n"/>
    </row>
    <row r="100">
      <c r="A100" s="10" t="n"/>
      <c r="B100" s="8" t="n"/>
      <c r="C100" s="8" t="n"/>
      <c r="D100" s="11" t="n"/>
    </row>
    <row r="101">
      <c r="A101" s="10" t="n"/>
      <c r="B101" s="8" t="n"/>
      <c r="C101" s="8" t="n"/>
      <c r="D101" s="11" t="n"/>
    </row>
    <row r="102">
      <c r="A102" s="10" t="n"/>
      <c r="B102" s="8" t="n"/>
      <c r="C102" s="8" t="n"/>
      <c r="D102" s="11" t="n"/>
    </row>
    <row r="103">
      <c r="A103" s="10" t="n"/>
      <c r="B103" s="8" t="n"/>
      <c r="C103" s="8" t="n"/>
      <c r="D103" s="11" t="n"/>
    </row>
    <row r="104">
      <c r="A104" s="10" t="n"/>
      <c r="B104" s="8" t="n"/>
      <c r="C104" s="8" t="n"/>
      <c r="D104" s="11" t="n"/>
    </row>
    <row r="105">
      <c r="A105" s="10" t="n"/>
      <c r="B105" s="8" t="n"/>
      <c r="C105" s="8" t="n"/>
      <c r="D105" s="11" t="n"/>
    </row>
    <row r="106">
      <c r="A106" s="10" t="n"/>
      <c r="B106" s="8" t="n"/>
      <c r="C106" s="8" t="n"/>
      <c r="D106" s="11" t="n"/>
    </row>
    <row r="107">
      <c r="A107" s="10" t="n"/>
      <c r="B107" s="8" t="n"/>
      <c r="C107" s="8" t="n"/>
      <c r="D107" s="11" t="n"/>
    </row>
    <row r="108">
      <c r="A108" s="10" t="n"/>
      <c r="B108" s="8" t="n"/>
      <c r="C108" s="8" t="n"/>
      <c r="D108" s="11" t="n"/>
    </row>
    <row r="109">
      <c r="A109" s="10" t="n"/>
      <c r="B109" s="8" t="n"/>
      <c r="C109" s="8" t="n"/>
      <c r="D109" s="11" t="n"/>
    </row>
    <row r="110">
      <c r="A110" s="10" t="n"/>
      <c r="B110" s="8" t="n"/>
      <c r="C110" s="8" t="n"/>
      <c r="D110" s="11" t="n"/>
    </row>
    <row r="111">
      <c r="A111" s="10" t="n"/>
      <c r="B111" s="8" t="n"/>
      <c r="C111" s="8" t="n"/>
      <c r="D111" s="11" t="n"/>
    </row>
    <row r="112">
      <c r="A112" s="10" t="n"/>
      <c r="B112" s="8" t="n"/>
      <c r="C112" s="8" t="n"/>
      <c r="D112" s="11" t="n"/>
    </row>
    <row r="113">
      <c r="A113" s="10" t="n"/>
      <c r="B113" s="8" t="n"/>
      <c r="C113" s="8" t="n"/>
      <c r="D113" s="11" t="n"/>
    </row>
    <row r="114">
      <c r="A114" s="10" t="n"/>
      <c r="B114" s="8" t="n"/>
      <c r="C114" s="8" t="n"/>
      <c r="D114" s="11" t="n"/>
    </row>
    <row r="115">
      <c r="A115" s="10" t="n"/>
      <c r="B115" s="8" t="n"/>
      <c r="C115" s="8" t="n"/>
      <c r="D115" s="11" t="n"/>
    </row>
    <row r="116">
      <c r="A116" s="10" t="n"/>
      <c r="B116" s="8" t="n"/>
      <c r="C116" s="8" t="n"/>
      <c r="D116" s="11" t="n"/>
    </row>
    <row r="117">
      <c r="A117" s="10" t="n"/>
      <c r="B117" s="8" t="n"/>
      <c r="C117" s="8" t="n"/>
      <c r="D117" s="11" t="n"/>
    </row>
    <row r="118">
      <c r="A118" s="10" t="n"/>
      <c r="B118" s="8" t="n"/>
      <c r="C118" s="8" t="n"/>
      <c r="D118" s="11" t="n"/>
    </row>
    <row r="119">
      <c r="A119" s="10" t="n"/>
      <c r="B119" s="8" t="n"/>
      <c r="C119" s="8" t="n"/>
      <c r="D119" s="11" t="n"/>
    </row>
    <row r="120">
      <c r="A120" s="10" t="n"/>
      <c r="B120" s="8" t="n"/>
      <c r="C120" s="8" t="n"/>
      <c r="D120" s="11" t="n"/>
    </row>
    <row r="121">
      <c r="A121" s="10" t="n"/>
      <c r="B121" s="8" t="n"/>
      <c r="C121" s="8" t="n"/>
      <c r="D121" s="11" t="n"/>
    </row>
    <row r="122">
      <c r="A122" s="10" t="n"/>
      <c r="B122" s="8" t="n"/>
      <c r="C122" s="8" t="n"/>
      <c r="D122" s="11" t="n"/>
    </row>
    <row r="123">
      <c r="A123" s="10" t="n"/>
      <c r="B123" s="8" t="n"/>
      <c r="C123" s="8" t="n"/>
      <c r="D123" s="11" t="n"/>
    </row>
    <row r="124">
      <c r="A124" s="10" t="n"/>
      <c r="B124" s="8" t="n"/>
      <c r="C124" s="8" t="n"/>
      <c r="D124" s="11" t="n"/>
    </row>
    <row r="125">
      <c r="A125" s="10" t="n"/>
      <c r="B125" s="8" t="n"/>
      <c r="C125" s="8" t="n"/>
      <c r="D125" s="11" t="n"/>
    </row>
    <row r="126">
      <c r="A126" s="10" t="n"/>
      <c r="B126" s="8" t="n"/>
      <c r="C126" s="8" t="n"/>
      <c r="D126" s="11" t="n"/>
    </row>
    <row r="127">
      <c r="A127" s="10" t="n"/>
      <c r="B127" s="8" t="n"/>
      <c r="C127" s="8" t="n"/>
      <c r="D127" s="11" t="n"/>
    </row>
    <row r="128">
      <c r="A128" s="10" t="n"/>
      <c r="B128" s="8" t="n"/>
      <c r="C128" s="8" t="n"/>
      <c r="D128" s="11" t="n"/>
    </row>
    <row r="129">
      <c r="A129" s="10" t="n"/>
      <c r="B129" s="8" t="n"/>
      <c r="C129" s="8" t="n"/>
      <c r="D129" s="11" t="n"/>
    </row>
    <row r="130">
      <c r="A130" s="10" t="n"/>
      <c r="B130" s="8" t="n"/>
      <c r="C130" s="8" t="n"/>
      <c r="D130" s="11" t="n"/>
    </row>
    <row r="131">
      <c r="A131" s="10" t="n"/>
      <c r="B131" s="8" t="n"/>
      <c r="C131" s="8" t="n"/>
      <c r="D131" s="11" t="n"/>
    </row>
    <row r="132">
      <c r="A132" s="10" t="n"/>
      <c r="B132" s="8" t="n"/>
      <c r="C132" s="8" t="n"/>
      <c r="D132" s="11" t="n"/>
    </row>
    <row r="133">
      <c r="A133" s="10" t="n"/>
      <c r="B133" s="8" t="n"/>
      <c r="C133" s="8" t="n"/>
      <c r="D133" s="11" t="n"/>
    </row>
    <row r="134">
      <c r="A134" s="10" t="n"/>
      <c r="B134" s="8" t="n"/>
      <c r="C134" s="8" t="n"/>
      <c r="D134" s="11" t="n"/>
    </row>
    <row r="135">
      <c r="A135" s="10" t="n"/>
      <c r="B135" s="8" t="n"/>
      <c r="C135" s="8" t="n"/>
      <c r="D135" s="11" t="n"/>
    </row>
    <row r="136">
      <c r="A136" s="10" t="n"/>
      <c r="B136" s="8" t="n"/>
      <c r="C136" s="8" t="n"/>
      <c r="D136" s="11" t="n"/>
    </row>
    <row r="137">
      <c r="A137" s="10" t="n"/>
      <c r="B137" s="8" t="n"/>
      <c r="C137" s="8" t="n"/>
      <c r="D137" s="11" t="n"/>
    </row>
    <row r="138">
      <c r="A138" s="10" t="n"/>
      <c r="B138" s="8" t="n"/>
      <c r="C138" s="8" t="n"/>
      <c r="D138" s="11" t="n"/>
    </row>
    <row r="139">
      <c r="A139" s="10" t="n"/>
      <c r="B139" s="8" t="n"/>
      <c r="C139" s="8" t="n"/>
      <c r="D139" s="11" t="n"/>
    </row>
    <row r="140">
      <c r="A140" s="10" t="n"/>
      <c r="B140" s="8" t="n"/>
      <c r="C140" s="8" t="n"/>
      <c r="D140" s="11" t="n"/>
    </row>
    <row r="141">
      <c r="A141" s="10" t="n"/>
      <c r="B141" s="8" t="n"/>
      <c r="C141" s="8" t="n"/>
      <c r="D141" s="11" t="n"/>
    </row>
    <row r="142">
      <c r="A142" s="10" t="n"/>
      <c r="B142" s="8" t="n"/>
      <c r="C142" s="8" t="n"/>
      <c r="D142" s="11" t="n"/>
    </row>
    <row r="143">
      <c r="A143" s="10" t="n"/>
      <c r="B143" s="8" t="n"/>
      <c r="C143" s="8" t="n"/>
      <c r="D143" s="11" t="n"/>
    </row>
    <row r="144">
      <c r="A144" s="10" t="n"/>
      <c r="B144" s="8" t="n"/>
      <c r="C144" s="8" t="n"/>
      <c r="D144" s="11" t="n"/>
    </row>
    <row r="145">
      <c r="A145" s="10" t="n"/>
      <c r="B145" s="8" t="n"/>
      <c r="C145" s="8" t="n"/>
      <c r="D145" s="11" t="n"/>
    </row>
    <row r="146">
      <c r="A146" s="10" t="n"/>
      <c r="B146" s="8" t="n"/>
      <c r="C146" s="8" t="n"/>
      <c r="D146" s="11" t="n"/>
    </row>
    <row r="147">
      <c r="A147" s="10" t="n"/>
      <c r="B147" s="8" t="n"/>
      <c r="C147" s="8" t="n"/>
      <c r="D147" s="11" t="n"/>
    </row>
    <row r="148">
      <c r="A148" s="10" t="n"/>
      <c r="B148" s="8" t="n"/>
      <c r="C148" s="8" t="n"/>
      <c r="D148" s="11" t="n"/>
    </row>
    <row r="149">
      <c r="A149" s="10" t="n"/>
      <c r="B149" s="8" t="n"/>
      <c r="C149" s="8" t="n"/>
      <c r="D149" s="11" t="n"/>
    </row>
    <row r="150">
      <c r="A150" s="10" t="n"/>
      <c r="B150" s="8" t="n"/>
      <c r="C150" s="8" t="n"/>
      <c r="D150" s="11" t="n"/>
    </row>
    <row r="151">
      <c r="A151" s="10" t="n"/>
      <c r="B151" s="8" t="n"/>
      <c r="C151" s="8" t="n"/>
      <c r="D151" s="11" t="n"/>
    </row>
    <row r="152">
      <c r="A152" s="10" t="n"/>
      <c r="B152" s="8" t="n"/>
      <c r="C152" s="8" t="n"/>
      <c r="D152" s="11" t="n"/>
    </row>
    <row r="153">
      <c r="A153" s="10" t="n"/>
      <c r="B153" s="8" t="n"/>
      <c r="C153" s="8" t="n"/>
      <c r="D153" s="11" t="n"/>
    </row>
    <row r="154">
      <c r="A154" s="10" t="n"/>
      <c r="B154" s="8" t="n"/>
      <c r="C154" s="8" t="n"/>
      <c r="D154" s="11" t="n"/>
    </row>
    <row r="155">
      <c r="A155" s="10" t="n"/>
      <c r="B155" s="8" t="n"/>
      <c r="C155" s="8" t="n"/>
      <c r="D155" s="11" t="n"/>
    </row>
    <row r="156">
      <c r="A156" s="10" t="n"/>
      <c r="B156" s="8" t="n"/>
      <c r="C156" s="8" t="n"/>
      <c r="D156" s="11" t="n"/>
    </row>
    <row r="157">
      <c r="A157" s="10" t="n"/>
      <c r="B157" s="8" t="n"/>
      <c r="C157" s="8" t="n"/>
      <c r="D157" s="11" t="n"/>
    </row>
    <row r="158">
      <c r="A158" s="10" t="n"/>
      <c r="B158" s="8" t="n"/>
      <c r="C158" s="8" t="n"/>
      <c r="D158" s="11" t="n"/>
    </row>
    <row r="159">
      <c r="A159" s="10" t="n"/>
      <c r="B159" s="8" t="n"/>
      <c r="C159" s="8" t="n"/>
      <c r="D159" s="11" t="n"/>
    </row>
    <row r="160">
      <c r="A160" s="10" t="n"/>
      <c r="B160" s="8" t="n"/>
      <c r="C160" s="8" t="n"/>
      <c r="D160" s="11" t="n"/>
    </row>
    <row r="161">
      <c r="A161" s="10" t="n"/>
      <c r="B161" s="8" t="n"/>
      <c r="C161" s="8" t="n"/>
      <c r="D161" s="11" t="n"/>
    </row>
    <row r="162">
      <c r="A162" s="10" t="n"/>
      <c r="B162" s="8" t="n"/>
      <c r="C162" s="8" t="n"/>
      <c r="D162" s="11" t="n"/>
    </row>
    <row r="163">
      <c r="A163" s="10" t="n"/>
      <c r="B163" s="8" t="n"/>
      <c r="C163" s="8" t="n"/>
      <c r="D163" s="11" t="n"/>
    </row>
    <row r="164">
      <c r="A164" s="10" t="n"/>
      <c r="B164" s="8" t="n"/>
      <c r="C164" s="8" t="n"/>
      <c r="D164" s="11" t="n"/>
    </row>
    <row r="165">
      <c r="A165" s="10" t="n"/>
      <c r="B165" s="8" t="n"/>
      <c r="C165" s="8" t="n"/>
      <c r="D165" s="11" t="n"/>
    </row>
    <row r="166">
      <c r="A166" s="10" t="n"/>
      <c r="B166" s="8" t="n"/>
      <c r="C166" s="8" t="n"/>
      <c r="D166" s="11" t="n"/>
    </row>
    <row r="167">
      <c r="A167" s="10" t="n"/>
      <c r="B167" s="8" t="n"/>
      <c r="C167" s="8" t="n"/>
      <c r="D167" s="11" t="n"/>
    </row>
    <row r="168">
      <c r="A168" s="10" t="n"/>
      <c r="B168" s="8" t="n"/>
      <c r="C168" s="8" t="n"/>
      <c r="D168" s="11" t="n"/>
    </row>
    <row r="169">
      <c r="A169" s="10" t="n"/>
      <c r="B169" s="8" t="n"/>
      <c r="C169" s="8" t="n"/>
      <c r="D169" s="11" t="n"/>
    </row>
    <row r="170">
      <c r="A170" s="10" t="n"/>
      <c r="B170" s="8" t="n"/>
      <c r="C170" s="8" t="n"/>
      <c r="D170" s="11" t="n"/>
    </row>
    <row r="171">
      <c r="A171" s="10" t="n"/>
      <c r="B171" s="8" t="n"/>
      <c r="C171" s="8" t="n"/>
      <c r="D171" s="11" t="n"/>
    </row>
    <row r="172">
      <c r="A172" s="10" t="n"/>
      <c r="B172" s="8" t="n"/>
      <c r="C172" s="8" t="n"/>
      <c r="D172" s="11" t="n"/>
    </row>
    <row r="173">
      <c r="A173" s="10" t="n"/>
      <c r="B173" s="8" t="n"/>
      <c r="C173" s="8" t="n"/>
      <c r="D173" s="11" t="n"/>
    </row>
    <row r="174">
      <c r="A174" s="10" t="n"/>
      <c r="B174" s="8" t="n"/>
      <c r="C174" s="8" t="n"/>
      <c r="D174" s="11" t="n"/>
    </row>
    <row r="175">
      <c r="A175" s="10" t="n"/>
      <c r="B175" s="8" t="n"/>
      <c r="C175" s="8" t="n"/>
      <c r="D175" s="11" t="n"/>
    </row>
    <row r="176">
      <c r="A176" s="10" t="n"/>
      <c r="B176" s="8" t="n"/>
      <c r="C176" s="8" t="n"/>
      <c r="D176" s="11" t="n"/>
    </row>
    <row r="177">
      <c r="A177" s="10" t="n"/>
      <c r="B177" s="8" t="n"/>
      <c r="C177" s="8" t="n"/>
      <c r="D177" s="11" t="n"/>
    </row>
    <row r="178">
      <c r="A178" s="10" t="n"/>
      <c r="B178" s="8" t="n"/>
      <c r="C178" s="8" t="n"/>
      <c r="D178" s="11" t="n"/>
    </row>
    <row r="179">
      <c r="A179" s="10" t="n"/>
      <c r="B179" s="8" t="n"/>
      <c r="C179" s="8" t="n"/>
      <c r="D179" s="11" t="n"/>
    </row>
    <row r="180">
      <c r="A180" s="10" t="n"/>
      <c r="B180" s="8" t="n"/>
      <c r="C180" s="8" t="n"/>
      <c r="D180" s="11" t="n"/>
    </row>
    <row r="181">
      <c r="A181" s="10" t="n"/>
      <c r="B181" s="8" t="n"/>
      <c r="C181" s="8" t="n"/>
      <c r="D181" s="11" t="n"/>
    </row>
    <row r="182">
      <c r="A182" s="10" t="n"/>
      <c r="B182" s="8" t="n"/>
      <c r="C182" s="8" t="n"/>
      <c r="D182" s="11" t="n"/>
    </row>
    <row r="183">
      <c r="A183" s="10" t="n"/>
      <c r="B183" s="8" t="n"/>
      <c r="C183" s="8" t="n"/>
      <c r="D183" s="11" t="n"/>
    </row>
    <row r="184">
      <c r="A184" s="10" t="n"/>
      <c r="B184" s="8" t="n"/>
      <c r="C184" s="8" t="n"/>
      <c r="D184" s="11" t="n"/>
    </row>
    <row r="185">
      <c r="A185" s="10" t="n"/>
      <c r="B185" s="8" t="n"/>
      <c r="C185" s="8" t="n"/>
      <c r="D185" s="11" t="n"/>
    </row>
    <row r="186">
      <c r="A186" s="10" t="n"/>
      <c r="B186" s="8" t="n"/>
      <c r="C186" s="8" t="n"/>
      <c r="D186" s="11" t="n"/>
    </row>
    <row r="187">
      <c r="A187" s="10" t="n"/>
      <c r="B187" s="8" t="n"/>
      <c r="C187" s="8" t="n"/>
      <c r="D187" s="11" t="n"/>
    </row>
    <row r="188">
      <c r="A188" s="10" t="n"/>
      <c r="B188" s="8" t="n"/>
      <c r="C188" s="8" t="n"/>
      <c r="D188" s="11" t="n"/>
    </row>
    <row r="189">
      <c r="A189" s="10" t="n"/>
      <c r="B189" s="8" t="n"/>
      <c r="C189" s="8" t="n"/>
      <c r="D189" s="11" t="n"/>
    </row>
    <row r="190">
      <c r="A190" s="10" t="n"/>
      <c r="B190" s="8" t="n"/>
      <c r="C190" s="8" t="n"/>
      <c r="D190" s="11" t="n"/>
    </row>
    <row r="191">
      <c r="A191" s="10" t="n"/>
      <c r="B191" s="8" t="n"/>
      <c r="C191" s="8" t="n"/>
      <c r="D191" s="11" t="n"/>
    </row>
    <row r="192">
      <c r="A192" s="10" t="n"/>
      <c r="B192" s="8" t="n"/>
      <c r="C192" s="8" t="n"/>
      <c r="D192" s="11" t="n"/>
    </row>
    <row r="193">
      <c r="A193" s="10" t="n"/>
      <c r="B193" s="8" t="n"/>
      <c r="C193" s="8" t="n"/>
      <c r="D193" s="11" t="n"/>
    </row>
    <row r="194">
      <c r="A194" s="10" t="n"/>
      <c r="B194" s="8" t="n"/>
      <c r="C194" s="8" t="n"/>
      <c r="D194" s="11" t="n"/>
    </row>
    <row r="195">
      <c r="A195" s="10" t="n"/>
      <c r="B195" s="8" t="n"/>
      <c r="C195" s="8" t="n"/>
      <c r="D195" s="11" t="n"/>
    </row>
    <row r="196">
      <c r="A196" s="10" t="n"/>
      <c r="B196" s="8" t="n"/>
      <c r="C196" s="8" t="n"/>
      <c r="D196" s="11" t="n"/>
    </row>
    <row r="197">
      <c r="A197" s="10" t="n"/>
      <c r="B197" s="8" t="n"/>
      <c r="C197" s="8" t="n"/>
      <c r="D197" s="11" t="n"/>
    </row>
    <row r="198">
      <c r="A198" s="10" t="n"/>
      <c r="B198" s="8" t="n"/>
      <c r="C198" s="8" t="n"/>
      <c r="D198" s="11" t="n"/>
    </row>
    <row r="199">
      <c r="A199" s="10" t="n"/>
      <c r="B199" s="8" t="n"/>
      <c r="C199" s="8" t="n"/>
      <c r="D199" s="11" t="n"/>
    </row>
    <row r="200">
      <c r="A200" s="10" t="n"/>
      <c r="B200" s="8" t="n"/>
      <c r="C200" s="8" t="n"/>
      <c r="D200" s="11" t="n"/>
    </row>
    <row r="201">
      <c r="A201" s="10" t="n"/>
      <c r="B201" s="8" t="n"/>
      <c r="C201" s="8" t="n"/>
      <c r="D201" s="11" t="n"/>
    </row>
    <row r="202">
      <c r="A202" s="10" t="n"/>
      <c r="B202" s="8" t="n"/>
      <c r="C202" s="8" t="n"/>
      <c r="D202" s="11" t="n"/>
    </row>
    <row r="203">
      <c r="A203" s="10" t="n"/>
      <c r="B203" s="8" t="n"/>
      <c r="C203" s="8" t="n"/>
      <c r="D203" s="11" t="n"/>
    </row>
    <row r="204">
      <c r="A204" s="10" t="n"/>
      <c r="B204" s="8" t="n"/>
      <c r="C204" s="8" t="n"/>
      <c r="D204" s="11" t="n"/>
    </row>
    <row r="205">
      <c r="A205" s="10" t="n"/>
      <c r="B205" s="8" t="n"/>
      <c r="C205" s="8" t="n"/>
      <c r="D205" s="11" t="n"/>
    </row>
    <row r="206">
      <c r="A206" s="10" t="n"/>
      <c r="B206" s="8" t="n"/>
      <c r="C206" s="8" t="n"/>
      <c r="D206" s="11" t="n"/>
    </row>
    <row r="207">
      <c r="A207" s="10" t="n"/>
      <c r="B207" s="8" t="n"/>
      <c r="C207" s="8" t="n"/>
      <c r="D207" s="11" t="n"/>
    </row>
    <row r="208">
      <c r="A208" s="10" t="n"/>
      <c r="B208" s="8" t="n"/>
      <c r="C208" s="8" t="n"/>
      <c r="D208" s="11" t="n"/>
    </row>
    <row r="209">
      <c r="A209" s="10" t="n"/>
      <c r="B209" s="8" t="n"/>
      <c r="C209" s="8" t="n"/>
      <c r="D209" s="11" t="n"/>
    </row>
    <row r="210">
      <c r="A210" s="10" t="n"/>
      <c r="B210" s="8" t="n"/>
      <c r="C210" s="8" t="n"/>
      <c r="D210" s="11" t="n"/>
    </row>
    <row r="211">
      <c r="A211" s="10" t="n"/>
      <c r="B211" s="8" t="n"/>
      <c r="C211" s="8" t="n"/>
      <c r="D211" s="11" t="n"/>
    </row>
    <row r="212">
      <c r="A212" s="10" t="n"/>
      <c r="B212" s="8" t="n"/>
      <c r="C212" s="8" t="n"/>
      <c r="D212" s="11" t="n"/>
    </row>
    <row r="213">
      <c r="A213" s="10" t="n"/>
      <c r="B213" s="8" t="n"/>
      <c r="C213" s="8" t="n"/>
      <c r="D213" s="11" t="n"/>
    </row>
    <row r="214">
      <c r="A214" s="10" t="n"/>
      <c r="B214" s="8" t="n"/>
      <c r="C214" s="8" t="n"/>
      <c r="D214" s="11" t="n"/>
    </row>
    <row r="215">
      <c r="A215" s="10" t="n"/>
      <c r="B215" s="8" t="n"/>
      <c r="C215" s="8" t="n"/>
      <c r="D215" s="11" t="n"/>
    </row>
    <row r="216">
      <c r="A216" s="10" t="n"/>
      <c r="B216" s="8" t="n"/>
      <c r="C216" s="8" t="n"/>
      <c r="D216" s="11" t="n"/>
    </row>
    <row r="217">
      <c r="A217" s="10" t="n"/>
      <c r="B217" s="8" t="n"/>
      <c r="C217" s="8" t="n"/>
      <c r="D217" s="11" t="n"/>
    </row>
    <row r="218">
      <c r="A218" s="10" t="n"/>
      <c r="B218" s="8" t="n"/>
      <c r="C218" s="8" t="n"/>
      <c r="D218" s="11" t="n"/>
    </row>
    <row r="219">
      <c r="A219" s="10" t="n"/>
      <c r="B219" s="8" t="n"/>
      <c r="C219" s="8" t="n"/>
      <c r="D219" s="11" t="n"/>
    </row>
    <row r="220">
      <c r="A220" s="10" t="n"/>
      <c r="B220" s="8" t="n"/>
      <c r="C220" s="8" t="n"/>
      <c r="D220" s="11" t="n"/>
    </row>
    <row r="221">
      <c r="A221" s="10" t="n"/>
      <c r="B221" s="8" t="n"/>
      <c r="C221" s="8" t="n"/>
      <c r="D221" s="11" t="n"/>
    </row>
    <row r="222">
      <c r="A222" s="10" t="n"/>
      <c r="B222" s="8" t="n"/>
      <c r="C222" s="8" t="n"/>
      <c r="D222" s="11" t="n"/>
    </row>
    <row r="223">
      <c r="A223" s="10" t="n"/>
      <c r="B223" s="8" t="n"/>
      <c r="C223" s="8" t="n"/>
      <c r="D223" s="11" t="n"/>
    </row>
    <row r="224">
      <c r="A224" s="10" t="n"/>
      <c r="B224" s="8" t="n"/>
      <c r="C224" s="8" t="n"/>
      <c r="D224" s="11" t="n"/>
    </row>
    <row r="225">
      <c r="A225" s="10" t="n"/>
      <c r="B225" s="8" t="n"/>
      <c r="C225" s="8" t="n"/>
      <c r="D225" s="11" t="n"/>
    </row>
    <row r="226">
      <c r="A226" s="10" t="n"/>
      <c r="B226" s="8" t="n"/>
      <c r="C226" s="8" t="n"/>
      <c r="D226" s="11" t="n"/>
    </row>
    <row r="227">
      <c r="A227" s="10" t="n"/>
      <c r="B227" s="8" t="n"/>
      <c r="C227" s="8" t="n"/>
      <c r="D227" s="11" t="n"/>
    </row>
    <row r="228">
      <c r="A228" s="10" t="n"/>
      <c r="B228" s="8" t="n"/>
      <c r="C228" s="8" t="n"/>
      <c r="D228" s="11" t="n"/>
    </row>
    <row r="229">
      <c r="A229" s="10" t="n"/>
      <c r="B229" s="8" t="n"/>
      <c r="C229" s="8" t="n"/>
      <c r="D229" s="11" t="n"/>
    </row>
    <row r="230">
      <c r="A230" s="10" t="n"/>
      <c r="B230" s="8" t="n"/>
      <c r="C230" s="8" t="n"/>
      <c r="D230" s="11" t="n"/>
    </row>
    <row r="231">
      <c r="A231" s="10" t="n"/>
      <c r="B231" s="8" t="n"/>
      <c r="C231" s="8" t="n"/>
      <c r="D231" s="11" t="n"/>
    </row>
    <row r="232">
      <c r="A232" s="10" t="n"/>
      <c r="B232" s="8" t="n"/>
      <c r="C232" s="8" t="n"/>
      <c r="D232" s="11" t="n"/>
    </row>
    <row r="233">
      <c r="A233" s="10" t="n"/>
      <c r="B233" s="8" t="n"/>
      <c r="C233" s="8" t="n"/>
      <c r="D233" s="11" t="n"/>
    </row>
    <row r="234">
      <c r="A234" s="10" t="n"/>
      <c r="B234" s="8" t="n"/>
      <c r="C234" s="8" t="n"/>
      <c r="D234" s="11" t="n"/>
    </row>
    <row r="235">
      <c r="A235" s="10" t="n"/>
      <c r="B235" s="8" t="n"/>
      <c r="C235" s="8" t="n"/>
      <c r="D235" s="11" t="n"/>
    </row>
    <row r="236">
      <c r="A236" s="10" t="n"/>
      <c r="B236" s="8" t="n"/>
      <c r="C236" s="8" t="n"/>
      <c r="D236" s="11" t="n"/>
    </row>
    <row r="237">
      <c r="A237" s="10" t="n"/>
      <c r="B237" s="8" t="n"/>
      <c r="C237" s="8" t="n"/>
      <c r="D237" s="11" t="n"/>
    </row>
    <row r="238">
      <c r="A238" s="10" t="n"/>
      <c r="B238" s="8" t="n"/>
      <c r="C238" s="8" t="n"/>
      <c r="D238" s="11" t="n"/>
    </row>
    <row r="239">
      <c r="A239" s="10" t="n"/>
      <c r="B239" s="8" t="n"/>
      <c r="C239" s="8" t="n"/>
      <c r="D239" s="11" t="n"/>
    </row>
    <row r="240">
      <c r="A240" s="10" t="n"/>
      <c r="B240" s="8" t="n"/>
      <c r="C240" s="8" t="n"/>
      <c r="D240" s="11" t="n"/>
    </row>
    <row r="241">
      <c r="A241" s="10" t="n"/>
      <c r="B241" s="8" t="n"/>
      <c r="C241" s="8" t="n"/>
      <c r="D241" s="11" t="n"/>
    </row>
    <row r="242">
      <c r="A242" s="10" t="n"/>
      <c r="B242" s="8" t="n"/>
      <c r="C242" s="8" t="n"/>
      <c r="D242" s="11" t="n"/>
    </row>
    <row r="243">
      <c r="A243" s="10" t="n"/>
      <c r="B243" s="8" t="n"/>
      <c r="C243" s="8" t="n"/>
      <c r="D243" s="11" t="n"/>
    </row>
    <row r="244">
      <c r="A244" s="10" t="n"/>
      <c r="B244" s="8" t="n"/>
      <c r="C244" s="8" t="n"/>
      <c r="D244" s="11" t="n"/>
    </row>
    <row r="245">
      <c r="A245" s="10" t="n"/>
      <c r="B245" s="8" t="n"/>
      <c r="C245" s="8" t="n"/>
      <c r="D245" s="11" t="n"/>
    </row>
    <row r="246">
      <c r="A246" s="10" t="n"/>
      <c r="B246" s="8" t="n"/>
      <c r="C246" s="8" t="n"/>
      <c r="D246" s="11" t="n"/>
    </row>
    <row r="247">
      <c r="A247" s="10" t="n"/>
      <c r="B247" s="8" t="n"/>
      <c r="C247" s="8" t="n"/>
      <c r="D247" s="11" t="n"/>
    </row>
    <row r="248">
      <c r="A248" s="10" t="n"/>
      <c r="B248" s="8" t="n"/>
      <c r="C248" s="8" t="n"/>
      <c r="D248" s="11" t="n"/>
    </row>
    <row r="249">
      <c r="A249" s="10" t="n"/>
      <c r="B249" s="8" t="n"/>
      <c r="C249" s="8" t="n"/>
      <c r="D249" s="11" t="n"/>
    </row>
    <row r="250">
      <c r="A250" s="10" t="n"/>
      <c r="B250" s="8" t="n"/>
      <c r="C250" s="8" t="n"/>
      <c r="D250" s="11" t="n"/>
    </row>
    <row r="251">
      <c r="A251" s="10" t="n"/>
      <c r="B251" s="8" t="n"/>
      <c r="C251" s="8" t="n"/>
      <c r="D251" s="11" t="n"/>
    </row>
    <row r="252">
      <c r="A252" s="10" t="n"/>
      <c r="B252" s="8" t="n"/>
      <c r="C252" s="8" t="n"/>
      <c r="D252" s="11" t="n"/>
    </row>
    <row r="253">
      <c r="A253" s="10" t="n"/>
      <c r="B253" s="8" t="n"/>
      <c r="C253" s="8" t="n"/>
      <c r="D253" s="11" t="n"/>
    </row>
    <row r="254">
      <c r="A254" s="10" t="n"/>
      <c r="B254" s="8" t="n"/>
      <c r="C254" s="8" t="n"/>
      <c r="D254" s="11" t="n"/>
    </row>
    <row r="255">
      <c r="A255" s="10" t="n"/>
      <c r="B255" s="8" t="n"/>
      <c r="C255" s="8" t="n"/>
      <c r="D255" s="11" t="n"/>
    </row>
    <row r="256">
      <c r="A256" s="10" t="n"/>
      <c r="B256" s="8" t="n"/>
      <c r="C256" s="8" t="n"/>
      <c r="D256" s="11" t="n"/>
    </row>
    <row r="257">
      <c r="A257" s="10" t="n"/>
      <c r="B257" s="8" t="n"/>
      <c r="C257" s="8" t="n"/>
      <c r="D257" s="11" t="n"/>
    </row>
    <row r="258">
      <c r="A258" s="10" t="n"/>
      <c r="B258" s="8" t="n"/>
      <c r="C258" s="8" t="n"/>
      <c r="D258" s="11" t="n"/>
    </row>
    <row r="259">
      <c r="A259" s="10" t="n"/>
      <c r="B259" s="8" t="n"/>
      <c r="C259" s="8" t="n"/>
      <c r="D259" s="11" t="n"/>
    </row>
    <row r="260">
      <c r="A260" s="10" t="n"/>
      <c r="B260" s="8" t="n"/>
      <c r="C260" s="8" t="n"/>
      <c r="D260" s="11" t="n"/>
    </row>
    <row r="261">
      <c r="A261" s="10" t="n"/>
      <c r="B261" s="8" t="n"/>
      <c r="C261" s="8" t="n"/>
      <c r="D261" s="11" t="n"/>
    </row>
    <row r="262">
      <c r="A262" s="10" t="n"/>
      <c r="B262" s="8" t="n"/>
      <c r="C262" s="8" t="n"/>
      <c r="D262" s="11" t="n"/>
    </row>
    <row r="263">
      <c r="A263" s="10" t="n"/>
      <c r="B263" s="8" t="n"/>
      <c r="C263" s="8" t="n"/>
      <c r="D263" s="11" t="n"/>
    </row>
    <row r="264">
      <c r="A264" s="10" t="n"/>
      <c r="B264" s="8" t="n"/>
      <c r="C264" s="8" t="n"/>
      <c r="D264" s="11" t="n"/>
    </row>
    <row r="265">
      <c r="A265" s="10" t="n"/>
      <c r="B265" s="8" t="n"/>
      <c r="C265" s="8" t="n"/>
      <c r="D265" s="11" t="n"/>
    </row>
    <row r="266">
      <c r="A266" s="10" t="n"/>
      <c r="B266" s="8" t="n"/>
      <c r="C266" s="8" t="n"/>
      <c r="D266" s="11" t="n"/>
    </row>
    <row r="267">
      <c r="A267" s="10" t="n"/>
      <c r="B267" s="8" t="n"/>
      <c r="C267" s="8" t="n"/>
      <c r="D267" s="11" t="n"/>
    </row>
    <row r="268">
      <c r="A268" s="10" t="n"/>
      <c r="B268" s="8" t="n"/>
      <c r="C268" s="8" t="n"/>
      <c r="D268" s="11" t="n"/>
    </row>
    <row r="269">
      <c r="A269" s="10" t="n"/>
      <c r="B269" s="8" t="n"/>
      <c r="C269" s="8" t="n"/>
      <c r="D269" s="11" t="n"/>
    </row>
    <row r="270">
      <c r="A270" s="10" t="n"/>
      <c r="B270" s="8" t="n"/>
      <c r="C270" s="8" t="n"/>
      <c r="D270" s="11" t="n"/>
    </row>
    <row r="271">
      <c r="A271" s="10" t="n"/>
      <c r="B271" s="8" t="n"/>
      <c r="C271" s="8" t="n"/>
      <c r="D271" s="11" t="n"/>
    </row>
    <row r="272">
      <c r="A272" s="10" t="n"/>
      <c r="B272" s="8" t="n"/>
      <c r="C272" s="8" t="n"/>
      <c r="D272" s="11" t="n"/>
    </row>
    <row r="273">
      <c r="A273" s="10" t="n"/>
      <c r="B273" s="8" t="n"/>
      <c r="C273" s="8" t="n"/>
      <c r="D273" s="11" t="n"/>
    </row>
    <row r="274">
      <c r="A274" s="10" t="n"/>
      <c r="B274" s="8" t="n"/>
      <c r="C274" s="8" t="n"/>
      <c r="D274" s="11" t="n"/>
    </row>
    <row r="275">
      <c r="A275" s="10" t="n"/>
      <c r="B275" s="8" t="n"/>
      <c r="C275" s="8" t="n"/>
      <c r="D275" s="11" t="n"/>
    </row>
    <row r="276">
      <c r="A276" s="10" t="n"/>
      <c r="B276" s="8" t="n"/>
      <c r="C276" s="8" t="n"/>
      <c r="D276" s="11" t="n"/>
    </row>
    <row r="277">
      <c r="A277" s="10" t="n"/>
      <c r="B277" s="8" t="n"/>
      <c r="C277" s="8" t="n"/>
      <c r="D277" s="11" t="n"/>
    </row>
    <row r="278">
      <c r="A278" s="10" t="n"/>
      <c r="B278" s="8" t="n"/>
      <c r="C278" s="8" t="n"/>
      <c r="D278" s="11" t="n"/>
    </row>
    <row r="279">
      <c r="A279" s="10" t="n"/>
      <c r="B279" s="8" t="n"/>
      <c r="C279" s="8" t="n"/>
      <c r="D279" s="11" t="n"/>
    </row>
    <row r="280">
      <c r="A280" s="10" t="n"/>
      <c r="B280" s="8" t="n"/>
      <c r="C280" s="8" t="n"/>
      <c r="D280" s="11" t="n"/>
    </row>
    <row r="281">
      <c r="A281" s="10" t="n"/>
      <c r="B281" s="8" t="n"/>
      <c r="C281" s="8" t="n"/>
      <c r="D281" s="11" t="n"/>
    </row>
    <row r="282">
      <c r="A282" s="10" t="n"/>
      <c r="B282" s="8" t="n"/>
      <c r="C282" s="8" t="n"/>
      <c r="D282" s="11" t="n"/>
    </row>
    <row r="283">
      <c r="A283" s="10" t="n"/>
      <c r="B283" s="8" t="n"/>
      <c r="C283" s="8" t="n"/>
      <c r="D283" s="11" t="n"/>
    </row>
    <row r="284">
      <c r="A284" s="10" t="n"/>
      <c r="B284" s="8" t="n"/>
      <c r="C284" s="8" t="n"/>
      <c r="D284" s="11" t="n"/>
    </row>
    <row r="285">
      <c r="A285" s="10" t="n"/>
      <c r="B285" s="8" t="n"/>
      <c r="C285" s="8" t="n"/>
      <c r="D285" s="11" t="n"/>
    </row>
    <row r="286">
      <c r="A286" s="10" t="n"/>
      <c r="B286" s="8" t="n"/>
      <c r="C286" s="8" t="n"/>
      <c r="D286" s="11" t="n"/>
    </row>
    <row r="287">
      <c r="A287" s="10" t="n"/>
      <c r="B287" s="8" t="n"/>
      <c r="C287" s="8" t="n"/>
      <c r="D287" s="11" t="n"/>
    </row>
    <row r="288">
      <c r="A288" s="10" t="n"/>
      <c r="B288" s="8" t="n"/>
      <c r="C288" s="8" t="n"/>
      <c r="D288" s="11" t="n"/>
    </row>
    <row r="289">
      <c r="A289" s="10" t="n"/>
      <c r="B289" s="8" t="n"/>
      <c r="C289" s="8" t="n"/>
      <c r="D289" s="11" t="n"/>
    </row>
    <row r="290">
      <c r="A290" s="10" t="n"/>
      <c r="B290" s="8" t="n"/>
      <c r="C290" s="8" t="n"/>
      <c r="D290" s="11" t="n"/>
    </row>
    <row r="291">
      <c r="A291" s="10" t="n"/>
      <c r="B291" s="8" t="n"/>
      <c r="C291" s="8" t="n"/>
      <c r="D291" s="11" t="n"/>
    </row>
    <row r="292">
      <c r="A292" s="10" t="n"/>
      <c r="B292" s="8" t="n"/>
      <c r="C292" s="8" t="n"/>
      <c r="D292" s="11" t="n"/>
    </row>
    <row r="293">
      <c r="A293" s="10" t="n"/>
      <c r="B293" s="8" t="n"/>
      <c r="C293" s="8" t="n"/>
      <c r="D293" s="11" t="n"/>
    </row>
    <row r="294">
      <c r="A294" s="10" t="n"/>
      <c r="B294" s="8" t="n"/>
      <c r="C294" s="8" t="n"/>
      <c r="D294" s="11" t="n"/>
    </row>
    <row r="295">
      <c r="A295" s="10" t="n"/>
      <c r="B295" s="8" t="n"/>
      <c r="C295" s="8" t="n"/>
      <c r="D295" s="11" t="n"/>
    </row>
    <row r="296">
      <c r="A296" s="10" t="n"/>
      <c r="B296" s="8" t="n"/>
      <c r="C296" s="8" t="n"/>
      <c r="D296" s="11" t="n"/>
    </row>
    <row r="297">
      <c r="A297" s="10" t="n"/>
      <c r="B297" s="8" t="n"/>
      <c r="C297" s="8" t="n"/>
      <c r="D297" s="11" t="n"/>
    </row>
    <row r="298">
      <c r="A298" s="10" t="n"/>
      <c r="B298" s="8" t="n"/>
      <c r="C298" s="8" t="n"/>
      <c r="D298" s="11" t="n"/>
    </row>
    <row r="299">
      <c r="A299" s="10" t="n"/>
      <c r="B299" s="8" t="n"/>
      <c r="C299" s="8" t="n"/>
      <c r="D299" s="11" t="n"/>
    </row>
    <row r="300">
      <c r="A300" s="10" t="n"/>
      <c r="B300" s="8" t="n"/>
      <c r="C300" s="8" t="n"/>
      <c r="D300" s="11" t="n"/>
    </row>
    <row r="301">
      <c r="A301" s="10" t="n"/>
      <c r="B301" s="8" t="n"/>
      <c r="C301" s="8" t="n"/>
      <c r="D301" s="11" t="n"/>
    </row>
  </sheetData>
  <dataValidations count="1">
    <dataValidation sqref="C2:C301" showDropDown="0" showInputMessage="0" showErrorMessage="0" allowBlank="1" type="list">
      <formula1>=Causas!$A$4:$A$18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11" customWidth="1" min="3" max="3"/>
    <col width="11" customWidth="1" min="4" max="4"/>
    <col width="11" customWidth="1" min="5" max="5"/>
    <col width="12" customWidth="1" min="6" max="6"/>
    <col hidden="1" width="13" customWidth="1" min="7" max="7"/>
    <col hidden="1" width="13" customWidth="1" min="8" max="8"/>
    <col hidden="1" width="13" customWidth="1" min="9" max="9"/>
  </cols>
  <sheetData>
    <row r="1">
      <c r="A1" s="6" t="inlineStr">
        <is>
          <t>Pareto de paradas</t>
        </is>
      </c>
    </row>
    <row r="3">
      <c r="A3" s="9" t="inlineStr">
        <is>
          <t>Puesto</t>
        </is>
      </c>
      <c r="B3" s="9" t="inlineStr">
        <is>
          <t>Causa</t>
        </is>
      </c>
      <c r="C3" s="9" t="inlineStr">
        <is>
          <t>Minutos</t>
        </is>
      </c>
      <c r="D3" s="9" t="inlineStr">
        <is>
          <t>Nº paradas</t>
        </is>
      </c>
      <c r="E3" s="9" t="inlineStr">
        <is>
          <t>% del total</t>
        </is>
      </c>
      <c r="F3" s="9" t="inlineStr">
        <is>
          <t>% acumulado</t>
        </is>
      </c>
      <c r="G3" s="12" t="inlineStr">
        <is>
          <t>Causa</t>
        </is>
      </c>
      <c r="H3" s="12" t="inlineStr">
        <is>
          <t>Minutos</t>
        </is>
      </c>
      <c r="I3" s="12" t="inlineStr">
        <is>
          <t>Clave de orden</t>
        </is>
      </c>
    </row>
    <row r="4">
      <c r="A4" s="13" t="n">
        <v>1</v>
      </c>
      <c r="B4" s="14">
        <f>IF(LARGE($I$4:$I$18,1)&lt;0,"",INDEX($G$4:$G$18,MATCH(LARGE($I$4:$I$18,1),$I$4:$I$18,0)))</f>
        <v/>
      </c>
      <c r="C4" s="15">
        <f>IF(B4="","",INDEX($H$4:$H$18,MATCH(LARGE($I$4:$I$18,1),$I$4:$I$18,0)))</f>
        <v/>
      </c>
      <c r="D4" s="15">
        <f>IF(B4="","",COUNTIF(Paradas!$C$2:$C$301,B4))</f>
        <v/>
      </c>
      <c r="E4" s="16">
        <f>IF(OR(B4="",SUM($H$4:$H$18)=0),"",C4/SUM($H$4:$H$18))</f>
        <v/>
      </c>
      <c r="F4" s="16">
        <f>IF(E4="","",SUM($E$4:E4))</f>
        <v/>
      </c>
      <c r="G4" s="17">
        <f>IF(Causas!A4="","",Causas!A4)</f>
        <v/>
      </c>
      <c r="H4" s="18">
        <f>IF(G4="",0,SUMIF(Paradas!$C$2:$C$301,G4,Paradas!$D$2:$D$301))</f>
        <v/>
      </c>
      <c r="I4" s="19">
        <f>IF(OR(G4="",H4=0),-1,H4+ROW()/100000)</f>
        <v/>
      </c>
    </row>
    <row r="5">
      <c r="A5" s="13" t="n">
        <v>2</v>
      </c>
      <c r="B5" s="14">
        <f>IF(LARGE($I$4:$I$18,2)&lt;0,"",INDEX($G$4:$G$18,MATCH(LARGE($I$4:$I$18,2),$I$4:$I$18,0)))</f>
        <v/>
      </c>
      <c r="C5" s="15">
        <f>IF(B5="","",INDEX($H$4:$H$18,MATCH(LARGE($I$4:$I$18,2),$I$4:$I$18,0)))</f>
        <v/>
      </c>
      <c r="D5" s="15">
        <f>IF(B5="","",COUNTIF(Paradas!$C$2:$C$301,B5))</f>
        <v/>
      </c>
      <c r="E5" s="16">
        <f>IF(OR(B5="",SUM($H$4:$H$18)=0),"",C5/SUM($H$4:$H$18))</f>
        <v/>
      </c>
      <c r="F5" s="16">
        <f>IF(E5="","",SUM($E$4:E5))</f>
        <v/>
      </c>
      <c r="G5" s="17">
        <f>IF(Causas!A5="","",Causas!A5)</f>
        <v/>
      </c>
      <c r="H5" s="18">
        <f>IF(G5="",0,SUMIF(Paradas!$C$2:$C$301,G5,Paradas!$D$2:$D$301))</f>
        <v/>
      </c>
      <c r="I5" s="19">
        <f>IF(OR(G5="",H5=0),-1,H5+ROW()/100000)</f>
        <v/>
      </c>
    </row>
    <row r="6">
      <c r="A6" s="13" t="n">
        <v>3</v>
      </c>
      <c r="B6" s="14">
        <f>IF(LARGE($I$4:$I$18,3)&lt;0,"",INDEX($G$4:$G$18,MATCH(LARGE($I$4:$I$18,3),$I$4:$I$18,0)))</f>
        <v/>
      </c>
      <c r="C6" s="15">
        <f>IF(B6="","",INDEX($H$4:$H$18,MATCH(LARGE($I$4:$I$18,3),$I$4:$I$18,0)))</f>
        <v/>
      </c>
      <c r="D6" s="15">
        <f>IF(B6="","",COUNTIF(Paradas!$C$2:$C$301,B6))</f>
        <v/>
      </c>
      <c r="E6" s="16">
        <f>IF(OR(B6="",SUM($H$4:$H$18)=0),"",C6/SUM($H$4:$H$18))</f>
        <v/>
      </c>
      <c r="F6" s="16">
        <f>IF(E6="","",SUM($E$4:E6))</f>
        <v/>
      </c>
      <c r="G6" s="17">
        <f>IF(Causas!A6="","",Causas!A6)</f>
        <v/>
      </c>
      <c r="H6" s="18">
        <f>IF(G6="",0,SUMIF(Paradas!$C$2:$C$301,G6,Paradas!$D$2:$D$301))</f>
        <v/>
      </c>
      <c r="I6" s="19">
        <f>IF(OR(G6="",H6=0),-1,H6+ROW()/100000)</f>
        <v/>
      </c>
    </row>
    <row r="7">
      <c r="A7" s="13" t="n">
        <v>4</v>
      </c>
      <c r="B7" s="14">
        <f>IF(LARGE($I$4:$I$18,4)&lt;0,"",INDEX($G$4:$G$18,MATCH(LARGE($I$4:$I$18,4),$I$4:$I$18,0)))</f>
        <v/>
      </c>
      <c r="C7" s="15">
        <f>IF(B7="","",INDEX($H$4:$H$18,MATCH(LARGE($I$4:$I$18,4),$I$4:$I$18,0)))</f>
        <v/>
      </c>
      <c r="D7" s="15">
        <f>IF(B7="","",COUNTIF(Paradas!$C$2:$C$301,B7))</f>
        <v/>
      </c>
      <c r="E7" s="16">
        <f>IF(OR(B7="",SUM($H$4:$H$18)=0),"",C7/SUM($H$4:$H$18))</f>
        <v/>
      </c>
      <c r="F7" s="16">
        <f>IF(E7="","",SUM($E$4:E7))</f>
        <v/>
      </c>
      <c r="G7" s="17">
        <f>IF(Causas!A7="","",Causas!A7)</f>
        <v/>
      </c>
      <c r="H7" s="18">
        <f>IF(G7="",0,SUMIF(Paradas!$C$2:$C$301,G7,Paradas!$D$2:$D$301))</f>
        <v/>
      </c>
      <c r="I7" s="19">
        <f>IF(OR(G7="",H7=0),-1,H7+ROW()/100000)</f>
        <v/>
      </c>
    </row>
    <row r="8">
      <c r="A8" s="13" t="n">
        <v>5</v>
      </c>
      <c r="B8" s="14">
        <f>IF(LARGE($I$4:$I$18,5)&lt;0,"",INDEX($G$4:$G$18,MATCH(LARGE($I$4:$I$18,5),$I$4:$I$18,0)))</f>
        <v/>
      </c>
      <c r="C8" s="15">
        <f>IF(B8="","",INDEX($H$4:$H$18,MATCH(LARGE($I$4:$I$18,5),$I$4:$I$18,0)))</f>
        <v/>
      </c>
      <c r="D8" s="15">
        <f>IF(B8="","",COUNTIF(Paradas!$C$2:$C$301,B8))</f>
        <v/>
      </c>
      <c r="E8" s="16">
        <f>IF(OR(B8="",SUM($H$4:$H$18)=0),"",C8/SUM($H$4:$H$18))</f>
        <v/>
      </c>
      <c r="F8" s="16">
        <f>IF(E8="","",SUM($E$4:E8))</f>
        <v/>
      </c>
      <c r="G8" s="17">
        <f>IF(Causas!A8="","",Causas!A8)</f>
        <v/>
      </c>
      <c r="H8" s="18">
        <f>IF(G8="",0,SUMIF(Paradas!$C$2:$C$301,G8,Paradas!$D$2:$D$301))</f>
        <v/>
      </c>
      <c r="I8" s="19">
        <f>IF(OR(G8="",H8=0),-1,H8+ROW()/100000)</f>
        <v/>
      </c>
    </row>
    <row r="9">
      <c r="A9" s="13" t="n">
        <v>6</v>
      </c>
      <c r="B9" s="14">
        <f>IF(LARGE($I$4:$I$18,6)&lt;0,"",INDEX($G$4:$G$18,MATCH(LARGE($I$4:$I$18,6),$I$4:$I$18,0)))</f>
        <v/>
      </c>
      <c r="C9" s="15">
        <f>IF(B9="","",INDEX($H$4:$H$18,MATCH(LARGE($I$4:$I$18,6),$I$4:$I$18,0)))</f>
        <v/>
      </c>
      <c r="D9" s="15">
        <f>IF(B9="","",COUNTIF(Paradas!$C$2:$C$301,B9))</f>
        <v/>
      </c>
      <c r="E9" s="16">
        <f>IF(OR(B9="",SUM($H$4:$H$18)=0),"",C9/SUM($H$4:$H$18))</f>
        <v/>
      </c>
      <c r="F9" s="16">
        <f>IF(E9="","",SUM($E$4:E9))</f>
        <v/>
      </c>
      <c r="G9" s="17">
        <f>IF(Causas!A9="","",Causas!A9)</f>
        <v/>
      </c>
      <c r="H9" s="18">
        <f>IF(G9="",0,SUMIF(Paradas!$C$2:$C$301,G9,Paradas!$D$2:$D$301))</f>
        <v/>
      </c>
      <c r="I9" s="19">
        <f>IF(OR(G9="",H9=0),-1,H9+ROW()/100000)</f>
        <v/>
      </c>
    </row>
    <row r="10">
      <c r="A10" s="13" t="n">
        <v>7</v>
      </c>
      <c r="B10" s="14">
        <f>IF(LARGE($I$4:$I$18,7)&lt;0,"",INDEX($G$4:$G$18,MATCH(LARGE($I$4:$I$18,7),$I$4:$I$18,0)))</f>
        <v/>
      </c>
      <c r="C10" s="15">
        <f>IF(B10="","",INDEX($H$4:$H$18,MATCH(LARGE($I$4:$I$18,7),$I$4:$I$18,0)))</f>
        <v/>
      </c>
      <c r="D10" s="15">
        <f>IF(B10="","",COUNTIF(Paradas!$C$2:$C$301,B10))</f>
        <v/>
      </c>
      <c r="E10" s="16">
        <f>IF(OR(B10="",SUM($H$4:$H$18)=0),"",C10/SUM($H$4:$H$18))</f>
        <v/>
      </c>
      <c r="F10" s="16">
        <f>IF(E10="","",SUM($E$4:E10))</f>
        <v/>
      </c>
      <c r="G10" s="17">
        <f>IF(Causas!A10="","",Causas!A10)</f>
        <v/>
      </c>
      <c r="H10" s="18">
        <f>IF(G10="",0,SUMIF(Paradas!$C$2:$C$301,G10,Paradas!$D$2:$D$301))</f>
        <v/>
      </c>
      <c r="I10" s="19">
        <f>IF(OR(G10="",H10=0),-1,H10+ROW()/100000)</f>
        <v/>
      </c>
    </row>
    <row r="11">
      <c r="A11" s="13" t="n">
        <v>8</v>
      </c>
      <c r="B11" s="14">
        <f>IF(LARGE($I$4:$I$18,8)&lt;0,"",INDEX($G$4:$G$18,MATCH(LARGE($I$4:$I$18,8),$I$4:$I$18,0)))</f>
        <v/>
      </c>
      <c r="C11" s="15">
        <f>IF(B11="","",INDEX($H$4:$H$18,MATCH(LARGE($I$4:$I$18,8),$I$4:$I$18,0)))</f>
        <v/>
      </c>
      <c r="D11" s="15">
        <f>IF(B11="","",COUNTIF(Paradas!$C$2:$C$301,B11))</f>
        <v/>
      </c>
      <c r="E11" s="16">
        <f>IF(OR(B11="",SUM($H$4:$H$18)=0),"",C11/SUM($H$4:$H$18))</f>
        <v/>
      </c>
      <c r="F11" s="16">
        <f>IF(E11="","",SUM($E$4:E11))</f>
        <v/>
      </c>
      <c r="G11" s="17">
        <f>IF(Causas!A11="","",Causas!A11)</f>
        <v/>
      </c>
      <c r="H11" s="18">
        <f>IF(G11="",0,SUMIF(Paradas!$C$2:$C$301,G11,Paradas!$D$2:$D$301))</f>
        <v/>
      </c>
      <c r="I11" s="19">
        <f>IF(OR(G11="",H11=0),-1,H11+ROW()/100000)</f>
        <v/>
      </c>
    </row>
    <row r="12">
      <c r="A12" s="13" t="n">
        <v>9</v>
      </c>
      <c r="B12" s="14">
        <f>IF(LARGE($I$4:$I$18,9)&lt;0,"",INDEX($G$4:$G$18,MATCH(LARGE($I$4:$I$18,9),$I$4:$I$18,0)))</f>
        <v/>
      </c>
      <c r="C12" s="15">
        <f>IF(B12="","",INDEX($H$4:$H$18,MATCH(LARGE($I$4:$I$18,9),$I$4:$I$18,0)))</f>
        <v/>
      </c>
      <c r="D12" s="15">
        <f>IF(B12="","",COUNTIF(Paradas!$C$2:$C$301,B12))</f>
        <v/>
      </c>
      <c r="E12" s="16">
        <f>IF(OR(B12="",SUM($H$4:$H$18)=0),"",C12/SUM($H$4:$H$18))</f>
        <v/>
      </c>
      <c r="F12" s="16">
        <f>IF(E12="","",SUM($E$4:E12))</f>
        <v/>
      </c>
      <c r="G12" s="17">
        <f>IF(Causas!A12="","",Causas!A12)</f>
        <v/>
      </c>
      <c r="H12" s="18">
        <f>IF(G12="",0,SUMIF(Paradas!$C$2:$C$301,G12,Paradas!$D$2:$D$301))</f>
        <v/>
      </c>
      <c r="I12" s="19">
        <f>IF(OR(G12="",H12=0),-1,H12+ROW()/100000)</f>
        <v/>
      </c>
    </row>
    <row r="13">
      <c r="A13" s="13" t="n">
        <v>10</v>
      </c>
      <c r="B13" s="14">
        <f>IF(LARGE($I$4:$I$18,10)&lt;0,"",INDEX($G$4:$G$18,MATCH(LARGE($I$4:$I$18,10),$I$4:$I$18,0)))</f>
        <v/>
      </c>
      <c r="C13" s="15">
        <f>IF(B13="","",INDEX($H$4:$H$18,MATCH(LARGE($I$4:$I$18,10),$I$4:$I$18,0)))</f>
        <v/>
      </c>
      <c r="D13" s="15">
        <f>IF(B13="","",COUNTIF(Paradas!$C$2:$C$301,B13))</f>
        <v/>
      </c>
      <c r="E13" s="16">
        <f>IF(OR(B13="",SUM($H$4:$H$18)=0),"",C13/SUM($H$4:$H$18))</f>
        <v/>
      </c>
      <c r="F13" s="16">
        <f>IF(E13="","",SUM($E$4:E13))</f>
        <v/>
      </c>
      <c r="G13" s="17">
        <f>IF(Causas!A13="","",Causas!A13)</f>
        <v/>
      </c>
      <c r="H13" s="18">
        <f>IF(G13="",0,SUMIF(Paradas!$C$2:$C$301,G13,Paradas!$D$2:$D$301))</f>
        <v/>
      </c>
      <c r="I13" s="19">
        <f>IF(OR(G13="",H13=0),-1,H13+ROW()/100000)</f>
        <v/>
      </c>
    </row>
    <row r="14">
      <c r="A14" s="13" t="n">
        <v>11</v>
      </c>
      <c r="B14" s="14">
        <f>IF(LARGE($I$4:$I$18,11)&lt;0,"",INDEX($G$4:$G$18,MATCH(LARGE($I$4:$I$18,11),$I$4:$I$18,0)))</f>
        <v/>
      </c>
      <c r="C14" s="15">
        <f>IF(B14="","",INDEX($H$4:$H$18,MATCH(LARGE($I$4:$I$18,11),$I$4:$I$18,0)))</f>
        <v/>
      </c>
      <c r="D14" s="15">
        <f>IF(B14="","",COUNTIF(Paradas!$C$2:$C$301,B14))</f>
        <v/>
      </c>
      <c r="E14" s="16">
        <f>IF(OR(B14="",SUM($H$4:$H$18)=0),"",C14/SUM($H$4:$H$18))</f>
        <v/>
      </c>
      <c r="F14" s="16">
        <f>IF(E14="","",SUM($E$4:E14))</f>
        <v/>
      </c>
      <c r="G14" s="17">
        <f>IF(Causas!A14="","",Causas!A14)</f>
        <v/>
      </c>
      <c r="H14" s="18">
        <f>IF(G14="",0,SUMIF(Paradas!$C$2:$C$301,G14,Paradas!$D$2:$D$301))</f>
        <v/>
      </c>
      <c r="I14" s="19">
        <f>IF(OR(G14="",H14=0),-1,H14+ROW()/100000)</f>
        <v/>
      </c>
    </row>
    <row r="15">
      <c r="A15" s="13" t="n">
        <v>12</v>
      </c>
      <c r="B15" s="14">
        <f>IF(LARGE($I$4:$I$18,12)&lt;0,"",INDEX($G$4:$G$18,MATCH(LARGE($I$4:$I$18,12),$I$4:$I$18,0)))</f>
        <v/>
      </c>
      <c r="C15" s="15">
        <f>IF(B15="","",INDEX($H$4:$H$18,MATCH(LARGE($I$4:$I$18,12),$I$4:$I$18,0)))</f>
        <v/>
      </c>
      <c r="D15" s="15">
        <f>IF(B15="","",COUNTIF(Paradas!$C$2:$C$301,B15))</f>
        <v/>
      </c>
      <c r="E15" s="16">
        <f>IF(OR(B15="",SUM($H$4:$H$18)=0),"",C15/SUM($H$4:$H$18))</f>
        <v/>
      </c>
      <c r="F15" s="16">
        <f>IF(E15="","",SUM($E$4:E15))</f>
        <v/>
      </c>
      <c r="G15" s="17">
        <f>IF(Causas!A15="","",Causas!A15)</f>
        <v/>
      </c>
      <c r="H15" s="18">
        <f>IF(G15="",0,SUMIF(Paradas!$C$2:$C$301,G15,Paradas!$D$2:$D$301))</f>
        <v/>
      </c>
      <c r="I15" s="19">
        <f>IF(OR(G15="",H15=0),-1,H15+ROW()/100000)</f>
        <v/>
      </c>
    </row>
    <row r="16">
      <c r="A16" s="13" t="n">
        <v>13</v>
      </c>
      <c r="B16" s="14">
        <f>IF(LARGE($I$4:$I$18,13)&lt;0,"",INDEX($G$4:$G$18,MATCH(LARGE($I$4:$I$18,13),$I$4:$I$18,0)))</f>
        <v/>
      </c>
      <c r="C16" s="15">
        <f>IF(B16="","",INDEX($H$4:$H$18,MATCH(LARGE($I$4:$I$18,13),$I$4:$I$18,0)))</f>
        <v/>
      </c>
      <c r="D16" s="15">
        <f>IF(B16="","",COUNTIF(Paradas!$C$2:$C$301,B16))</f>
        <v/>
      </c>
      <c r="E16" s="16">
        <f>IF(OR(B16="",SUM($H$4:$H$18)=0),"",C16/SUM($H$4:$H$18))</f>
        <v/>
      </c>
      <c r="F16" s="16">
        <f>IF(E16="","",SUM($E$4:E16))</f>
        <v/>
      </c>
      <c r="G16" s="17">
        <f>IF(Causas!A16="","",Causas!A16)</f>
        <v/>
      </c>
      <c r="H16" s="18">
        <f>IF(G16="",0,SUMIF(Paradas!$C$2:$C$301,G16,Paradas!$D$2:$D$301))</f>
        <v/>
      </c>
      <c r="I16" s="19">
        <f>IF(OR(G16="",H16=0),-1,H16+ROW()/100000)</f>
        <v/>
      </c>
    </row>
    <row r="17">
      <c r="A17" s="13" t="n">
        <v>14</v>
      </c>
      <c r="B17" s="14">
        <f>IF(LARGE($I$4:$I$18,14)&lt;0,"",INDEX($G$4:$G$18,MATCH(LARGE($I$4:$I$18,14),$I$4:$I$18,0)))</f>
        <v/>
      </c>
      <c r="C17" s="15">
        <f>IF(B17="","",INDEX($H$4:$H$18,MATCH(LARGE($I$4:$I$18,14),$I$4:$I$18,0)))</f>
        <v/>
      </c>
      <c r="D17" s="15">
        <f>IF(B17="","",COUNTIF(Paradas!$C$2:$C$301,B17))</f>
        <v/>
      </c>
      <c r="E17" s="16">
        <f>IF(OR(B17="",SUM($H$4:$H$18)=0),"",C17/SUM($H$4:$H$18))</f>
        <v/>
      </c>
      <c r="F17" s="16">
        <f>IF(E17="","",SUM($E$4:E17))</f>
        <v/>
      </c>
      <c r="G17" s="17">
        <f>IF(Causas!A17="","",Causas!A17)</f>
        <v/>
      </c>
      <c r="H17" s="18">
        <f>IF(G17="",0,SUMIF(Paradas!$C$2:$C$301,G17,Paradas!$D$2:$D$301))</f>
        <v/>
      </c>
      <c r="I17" s="19">
        <f>IF(OR(G17="",H17=0),-1,H17+ROW()/100000)</f>
        <v/>
      </c>
    </row>
    <row r="18">
      <c r="A18" s="13" t="n">
        <v>15</v>
      </c>
      <c r="B18" s="14">
        <f>IF(LARGE($I$4:$I$18,15)&lt;0,"",INDEX($G$4:$G$18,MATCH(LARGE($I$4:$I$18,15),$I$4:$I$18,0)))</f>
        <v/>
      </c>
      <c r="C18" s="15">
        <f>IF(B18="","",INDEX($H$4:$H$18,MATCH(LARGE($I$4:$I$18,15),$I$4:$I$18,0)))</f>
        <v/>
      </c>
      <c r="D18" s="15">
        <f>IF(B18="","",COUNTIF(Paradas!$C$2:$C$301,B18))</f>
        <v/>
      </c>
      <c r="E18" s="16">
        <f>IF(OR(B18="",SUM($H$4:$H$18)=0),"",C18/SUM($H$4:$H$18))</f>
        <v/>
      </c>
      <c r="F18" s="16">
        <f>IF(E18="","",SUM($E$4:E18))</f>
        <v/>
      </c>
      <c r="G18" s="17">
        <f>IF(Causas!A18="","",Causas!A18)</f>
        <v/>
      </c>
      <c r="H18" s="18">
        <f>IF(G18="",0,SUMIF(Paradas!$C$2:$C$301,G18,Paradas!$D$2:$D$301))</f>
        <v/>
      </c>
      <c r="I18" s="19">
        <f>IF(OR(G18="",H18=0),-1,H18+ROW()/100000)</f>
        <v/>
      </c>
    </row>
    <row r="19">
      <c r="B19" s="7" t="inlineStr">
        <is>
          <t>Total</t>
        </is>
      </c>
      <c r="C19" s="20">
        <f>SUM($H$4:$H$18)</f>
        <v/>
      </c>
    </row>
    <row r="20">
      <c r="A20" s="21" t="inlineStr">
        <is>
          <t>Gráfico de las 8 causas que más minutos se llevan.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Detailerly</dc:creator>
  <dc:title xmlns:dc="http://purl.org/dc/elements/1.1/">Plantilla de Pareto de paradas</dc:title>
  <dcterms:created xmlns:dcterms="http://purl.org/dc/terms/" xmlns:xsi="http://www.w3.org/2001/XMLSchema-instance" xsi:type="dcterms:W3CDTF">2026-10-07T20:23:49Z</dcterms:created>
  <dcterms:modified xmlns:dcterms="http://purl.org/dc/terms/" xmlns:xsi="http://www.w3.org/2001/XMLSchema-instance" xsi:type="dcterms:W3CDTF">2026-10-07T20:23:49Z</dcterms:modified>
</cp:coreProperties>
</file>